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5925" yWindow="64861" windowWidth="9570" windowHeight="11640" activeTab="0"/>
  </bookViews>
  <sheets>
    <sheet name="Gesamt" sheetId="1" r:id="rId1"/>
    <sheet name="Berechnung GW" sheetId="2" r:id="rId2"/>
  </sheets>
  <definedNames/>
  <calcPr fullCalcOnLoad="1"/>
</workbook>
</file>

<file path=xl/sharedStrings.xml><?xml version="1.0" encoding="utf-8"?>
<sst xmlns="http://schemas.openxmlformats.org/spreadsheetml/2006/main" count="55" uniqueCount="47">
  <si>
    <t>Speaking</t>
  </si>
  <si>
    <t>Listening</t>
  </si>
  <si>
    <t>Reading</t>
  </si>
  <si>
    <t>Gesamt</t>
  </si>
  <si>
    <t>Note</t>
  </si>
  <si>
    <t>Punkteschritt</t>
  </si>
  <si>
    <t>Höchstpunktzahl</t>
  </si>
  <si>
    <t>von</t>
  </si>
  <si>
    <t>bis</t>
  </si>
  <si>
    <t>letzte 4 bei %</t>
  </si>
  <si>
    <t>Fortgang</t>
  </si>
  <si>
    <t>Fehlerberechnung Guided Writing</t>
  </si>
  <si>
    <t>Schnitt</t>
  </si>
  <si>
    <t>Guided W</t>
  </si>
  <si>
    <t>Schnitt:</t>
  </si>
  <si>
    <t xml:space="preserve">Jahr: </t>
  </si>
  <si>
    <t>Name</t>
  </si>
  <si>
    <t>Klasse</t>
  </si>
  <si>
    <t>Punkte</t>
  </si>
  <si>
    <t>© Thomas Kugelmeier</t>
  </si>
  <si>
    <t>E-Mail:</t>
  </si>
  <si>
    <t>thomas@googlemeier.de</t>
  </si>
  <si>
    <t>Task</t>
  </si>
  <si>
    <t>Achievm.</t>
  </si>
  <si>
    <t>Coher.</t>
  </si>
  <si>
    <t>Cohes.</t>
  </si>
  <si>
    <t>Gram.</t>
  </si>
  <si>
    <t>Vocab.</t>
  </si>
  <si>
    <t>General</t>
  </si>
  <si>
    <t>Quality</t>
  </si>
  <si>
    <t>Vergl.</t>
  </si>
  <si>
    <t>Noten für Guided Writing</t>
  </si>
  <si>
    <t>End</t>
  </si>
  <si>
    <t>Mü</t>
  </si>
  <si>
    <t>Vorl.</t>
  </si>
  <si>
    <t xml:space="preserve">Abschlussprüfung </t>
  </si>
  <si>
    <t>Stand:</t>
  </si>
  <si>
    <t>max.</t>
  </si>
  <si>
    <t>Use of E</t>
  </si>
  <si>
    <t>Note:</t>
  </si>
  <si>
    <t>Komma</t>
  </si>
  <si>
    <t>Nur grüne Felder ausfüllen</t>
  </si>
  <si>
    <t>Anzahl</t>
  </si>
  <si>
    <t>Mü?</t>
  </si>
  <si>
    <t>Prüf.</t>
  </si>
  <si>
    <t>Rating Table des ISB</t>
  </si>
  <si>
    <t>Prüfungsnoten: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</si>
</sst>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8">
    <font>
      <sz val="10"/>
      <name val="Arial"/>
      <family val="0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b/>
      <sz val="9"/>
      <color indexed="57"/>
      <name val="Tahoma"/>
      <family val="2"/>
    </font>
    <font>
      <b/>
      <sz val="10"/>
      <color indexed="57"/>
      <name val="Arial"/>
      <family val="0"/>
    </font>
    <font>
      <b/>
      <sz val="10"/>
      <color indexed="48"/>
      <name val="Arial"/>
      <family val="2"/>
    </font>
    <font>
      <b/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48"/>
      <name val="Arial"/>
      <family val="2"/>
    </font>
    <font>
      <sz val="10"/>
      <color indexed="57"/>
      <name val="Arial Narrow"/>
      <family val="2"/>
    </font>
    <font>
      <b/>
      <sz val="10"/>
      <color indexed="1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4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0"/>
      <color indexed="17"/>
      <name val="Arial Narrow"/>
      <family val="2"/>
    </font>
    <font>
      <b/>
      <sz val="10"/>
      <color indexed="52"/>
      <name val="Arial Narrow"/>
      <family val="2"/>
    </font>
    <font>
      <b/>
      <sz val="10"/>
      <color indexed="46"/>
      <name val="Arial Narrow"/>
      <family val="2"/>
    </font>
    <font>
      <b/>
      <sz val="10"/>
      <color indexed="10"/>
      <name val="Arial Narrow"/>
      <family val="2"/>
    </font>
    <font>
      <b/>
      <sz val="10"/>
      <color indexed="16"/>
      <name val="Arial Narrow"/>
      <family val="2"/>
    </font>
    <font>
      <b/>
      <sz val="10"/>
      <color indexed="61"/>
      <name val="Arial Narrow"/>
      <family val="2"/>
    </font>
    <font>
      <b/>
      <sz val="10"/>
      <color indexed="20"/>
      <name val="Arial Narrow"/>
      <family val="2"/>
    </font>
    <font>
      <b/>
      <sz val="10"/>
      <color indexed="8"/>
      <name val="Arial Narrow"/>
      <family val="2"/>
    </font>
    <font>
      <b/>
      <sz val="10"/>
      <color indexed="62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10"/>
      <name val="Arial Narrow"/>
      <family val="2"/>
    </font>
    <font>
      <b/>
      <sz val="10"/>
      <color indexed="60"/>
      <name val="Arial Narrow"/>
      <family val="2"/>
    </font>
    <font>
      <b/>
      <sz val="9"/>
      <name val="Arial Narrow"/>
      <family val="2"/>
    </font>
    <font>
      <b/>
      <sz val="10"/>
      <color indexed="57"/>
      <name val="Arial Narrow"/>
      <family val="2"/>
    </font>
    <font>
      <sz val="10"/>
      <color indexed="8"/>
      <name val="Arial Narrow"/>
      <family val="2"/>
    </font>
    <font>
      <sz val="9.5"/>
      <name val="Arial Narrow"/>
      <family val="2"/>
    </font>
    <font>
      <sz val="3.75"/>
      <name val="Arial"/>
      <family val="0"/>
    </font>
    <font>
      <sz val="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1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wrapText="1"/>
    </xf>
    <xf numFmtId="2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 wrapText="1"/>
    </xf>
    <xf numFmtId="1" fontId="9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13" fillId="3" borderId="0" xfId="0" applyNumberFormat="1" applyFont="1" applyFill="1" applyAlignment="1">
      <alignment horizontal="center"/>
    </xf>
    <xf numFmtId="49" fontId="17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2" fillId="0" borderId="0" xfId="0" applyNumberFormat="1" applyFont="1" applyAlignment="1">
      <alignment horizontal="left"/>
    </xf>
    <xf numFmtId="0" fontId="22" fillId="0" borderId="2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9" fillId="0" borderId="0" xfId="18" applyFont="1" applyBorder="1" applyAlignment="1">
      <alignment/>
    </xf>
    <xf numFmtId="0" fontId="28" fillId="0" borderId="0" xfId="0" applyFont="1" applyBorder="1" applyAlignment="1">
      <alignment horizontal="right" wrapText="1"/>
    </xf>
    <xf numFmtId="0" fontId="28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Border="1" applyAlignment="1">
      <alignment wrapText="1"/>
    </xf>
    <xf numFmtId="0" fontId="0" fillId="3" borderId="2" xfId="0" applyFill="1" applyBorder="1" applyAlignment="1">
      <alignment/>
    </xf>
    <xf numFmtId="1" fontId="26" fillId="3" borderId="2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/>
    </xf>
    <xf numFmtId="0" fontId="13" fillId="0" borderId="0" xfId="0" applyFont="1" applyFill="1" applyAlignment="1">
      <alignment/>
    </xf>
    <xf numFmtId="0" fontId="33" fillId="0" borderId="0" xfId="0" applyFont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3" fillId="0" borderId="2" xfId="0" applyNumberFormat="1" applyFont="1" applyBorder="1" applyAlignment="1">
      <alignment horizontal="center"/>
    </xf>
    <xf numFmtId="1" fontId="13" fillId="4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2" xfId="0" applyFont="1" applyBorder="1" applyAlignment="1">
      <alignment horizontal="center"/>
    </xf>
    <xf numFmtId="1" fontId="13" fillId="0" borderId="0" xfId="0" applyNumberFormat="1" applyFont="1" applyFill="1" applyAlignment="1">
      <alignment horizontal="left"/>
    </xf>
    <xf numFmtId="1" fontId="23" fillId="0" borderId="0" xfId="0" applyNumberFormat="1" applyFont="1" applyFill="1" applyAlignment="1">
      <alignment horizontal="center"/>
    </xf>
    <xf numFmtId="0" fontId="12" fillId="3" borderId="2" xfId="0" applyFont="1" applyFill="1" applyBorder="1" applyAlignment="1">
      <alignment wrapText="1"/>
    </xf>
    <xf numFmtId="1" fontId="13" fillId="3" borderId="2" xfId="0" applyNumberFormat="1" applyFont="1" applyFill="1" applyBorder="1" applyAlignment="1">
      <alignment horizontal="center"/>
    </xf>
    <xf numFmtId="2" fontId="13" fillId="3" borderId="2" xfId="0" applyNumberFormat="1" applyFont="1" applyFill="1" applyBorder="1" applyAlignment="1">
      <alignment horizontal="center"/>
    </xf>
    <xf numFmtId="1" fontId="13" fillId="5" borderId="3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12" fillId="3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33" fillId="0" borderId="0" xfId="0" applyNumberFormat="1" applyFont="1" applyFill="1" applyAlignment="1">
      <alignment horizontal="center"/>
    </xf>
    <xf numFmtId="0" fontId="19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12" fillId="0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/>
    </xf>
    <xf numFmtId="0" fontId="15" fillId="0" borderId="0" xfId="18" applyFont="1" applyAlignment="1">
      <alignment/>
    </xf>
    <xf numFmtId="0" fontId="30" fillId="3" borderId="4" xfId="0" applyFont="1" applyFill="1" applyBorder="1" applyAlignment="1">
      <alignment horizontal="center"/>
    </xf>
    <xf numFmtId="0" fontId="13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6">
    <dxf>
      <font>
        <b/>
        <i val="0"/>
        <color rgb="FFFF0000"/>
      </font>
      <border/>
    </dxf>
    <dxf>
      <font>
        <b/>
        <i val="0"/>
        <color rgb="FF339966"/>
      </font>
      <border/>
    </dxf>
    <dxf>
      <font>
        <b/>
        <i val="0"/>
        <color rgb="FFFF9900"/>
      </font>
      <border/>
    </dxf>
    <dxf>
      <font>
        <b/>
        <i val="0"/>
        <color rgb="FF0000FF"/>
      </font>
      <border/>
    </dxf>
    <dxf>
      <font>
        <color rgb="FFFF66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825"/>
          <c:w val="0.97325"/>
          <c:h val="0.981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Gesamt!$R$5:$R$10</c:f>
              <c:numCache/>
            </c:numRef>
          </c:val>
        </c:ser>
        <c:axId val="8630767"/>
        <c:axId val="10568040"/>
      </c:barChart>
      <c:catAx>
        <c:axId val="863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0568040"/>
        <c:crosses val="autoZero"/>
        <c:auto val="1"/>
        <c:lblOffset val="100"/>
        <c:noMultiLvlLbl val="0"/>
      </c:catAx>
      <c:valAx>
        <c:axId val="10568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8630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24</xdr:row>
      <xdr:rowOff>19050</xdr:rowOff>
    </xdr:from>
    <xdr:to>
      <xdr:col>21</xdr:col>
      <xdr:colOff>752475</xdr:colOff>
      <xdr:row>35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58225" y="4133850"/>
          <a:ext cx="226695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-Tabellenblatt2 ist für das Guided Writing
-Die Spalte "muss mündl.":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zeigt an, ob jemand in die mündliche Prüfung muss oder nicht oder ob er sich verbessert hat. (Eventuell manuell editieren)
-Rechts oben dient der Punkteschritt zur Orientierung für die Prüfungsnote, im grünen Feld kann der Schritt verändert werden.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Alle Berechnungen sind natürlich ohne Gewähr!
</a:t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22</xdr:col>
      <xdr:colOff>9525</xdr:colOff>
      <xdr:row>22</xdr:row>
      <xdr:rowOff>152400</xdr:rowOff>
    </xdr:to>
    <xdr:graphicFrame>
      <xdr:nvGraphicFramePr>
        <xdr:cNvPr id="2" name="Chart 23"/>
        <xdr:cNvGraphicFramePr/>
      </xdr:nvGraphicFramePr>
      <xdr:xfrm>
        <a:off x="8648700" y="1885950"/>
        <a:ext cx="22955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10</xdr:row>
      <xdr:rowOff>0</xdr:rowOff>
    </xdr:from>
    <xdr:to>
      <xdr:col>15</xdr:col>
      <xdr:colOff>266700</xdr:colOff>
      <xdr:row>13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43625" y="1619250"/>
          <a:ext cx="16383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 die grünen Felder die Punkte eingeben,
Note dient nur zum Vergleich.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omas@googlemeier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sb.bayern.de/isb/download.aspx?DownloadFileID=b284f7890740957b43ea54f8c9edd4b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zoomScale="115" zoomScaleNormal="115" workbookViewId="0" topLeftCell="A1">
      <selection activeCell="X36" sqref="X36"/>
      <selection activeCell="R26" sqref="R26"/>
    </sheetView>
  </sheetViews>
  <sheetFormatPr defaultColWidth="11.421875" defaultRowHeight="12.75"/>
  <cols>
    <col min="1" max="1" width="5.00390625" style="0" customWidth="1"/>
    <col min="2" max="2" width="17.7109375" style="0" customWidth="1"/>
    <col min="3" max="3" width="6.00390625" style="0" customWidth="1"/>
    <col min="4" max="4" width="7.7109375" style="7" customWidth="1"/>
    <col min="5" max="5" width="7.7109375" style="5" customWidth="1"/>
    <col min="6" max="7" width="7.7109375" style="6" customWidth="1"/>
    <col min="8" max="8" width="7.7109375" style="20" customWidth="1"/>
    <col min="9" max="9" width="7.7109375" style="3" customWidth="1"/>
    <col min="10" max="10" width="5.7109375" style="2" customWidth="1"/>
    <col min="11" max="12" width="5.7109375" style="12" customWidth="1"/>
    <col min="13" max="13" width="5.7109375" style="11" hidden="1" customWidth="1"/>
    <col min="14" max="14" width="5.7109375" style="2" customWidth="1"/>
    <col min="15" max="15" width="7.140625" style="2" customWidth="1"/>
    <col min="16" max="16" width="7.00390625" style="43" bestFit="1" customWidth="1"/>
    <col min="17" max="17" width="17.7109375" style="0" customWidth="1"/>
    <col min="18" max="18" width="5.7109375" style="0" customWidth="1"/>
    <col min="19" max="20" width="5.7109375" style="9" customWidth="1"/>
    <col min="21" max="21" width="5.7109375" style="0" customWidth="1"/>
  </cols>
  <sheetData>
    <row r="1" spans="1:16" ht="13.5" customHeight="1">
      <c r="A1" s="13"/>
      <c r="B1" s="64" t="s">
        <v>35</v>
      </c>
      <c r="C1" s="72" t="s">
        <v>17</v>
      </c>
      <c r="E1" s="96" t="s">
        <v>41</v>
      </c>
      <c r="F1" s="122"/>
      <c r="G1" s="123"/>
      <c r="H1" s="61"/>
      <c r="I1" s="62"/>
      <c r="J1" s="43"/>
      <c r="K1" s="63"/>
      <c r="L1" s="63"/>
      <c r="M1" s="91" t="s">
        <v>34</v>
      </c>
      <c r="N1" s="62"/>
      <c r="O1" s="43"/>
      <c r="P1" s="89"/>
    </row>
    <row r="2" spans="1:22" ht="13.5" customHeight="1">
      <c r="A2" s="64" t="s">
        <v>15</v>
      </c>
      <c r="B2" s="93"/>
      <c r="C2" s="125"/>
      <c r="D2" s="65" t="s">
        <v>0</v>
      </c>
      <c r="E2" s="66" t="s">
        <v>1</v>
      </c>
      <c r="F2" s="67" t="s">
        <v>2</v>
      </c>
      <c r="G2" s="43" t="s">
        <v>38</v>
      </c>
      <c r="H2" s="68" t="s">
        <v>13</v>
      </c>
      <c r="I2" s="62" t="s">
        <v>3</v>
      </c>
      <c r="J2" s="43" t="s">
        <v>44</v>
      </c>
      <c r="K2" s="107" t="s">
        <v>10</v>
      </c>
      <c r="M2" s="91" t="s">
        <v>4</v>
      </c>
      <c r="N2" s="69" t="s">
        <v>43</v>
      </c>
      <c r="O2" s="2" t="s">
        <v>33</v>
      </c>
      <c r="P2" s="43" t="s">
        <v>32</v>
      </c>
      <c r="Q2" s="13"/>
      <c r="R2" s="116" t="s">
        <v>6</v>
      </c>
      <c r="T2" s="71">
        <v>150</v>
      </c>
      <c r="U2" s="13"/>
      <c r="V2" s="13"/>
    </row>
    <row r="3" spans="1:22" ht="13.5" customHeight="1" thickBot="1">
      <c r="A3" s="13"/>
      <c r="B3" s="13" t="s">
        <v>16</v>
      </c>
      <c r="D3" s="58"/>
      <c r="E3" s="59"/>
      <c r="F3" s="60"/>
      <c r="G3" s="60"/>
      <c r="H3" s="72"/>
      <c r="I3" s="62"/>
      <c r="J3" s="43" t="s">
        <v>4</v>
      </c>
      <c r="K3" s="121" t="s">
        <v>40</v>
      </c>
      <c r="L3" s="108"/>
      <c r="N3" s="98"/>
      <c r="O3" s="69" t="s">
        <v>4</v>
      </c>
      <c r="P3" s="120" t="s">
        <v>4</v>
      </c>
      <c r="Q3" s="13"/>
      <c r="R3" s="116" t="s">
        <v>5</v>
      </c>
      <c r="T3" s="94">
        <v>20</v>
      </c>
      <c r="U3" s="73"/>
      <c r="V3" s="74"/>
    </row>
    <row r="4" spans="1:22" ht="13.5" customHeight="1" thickBot="1">
      <c r="A4" s="99">
        <v>1</v>
      </c>
      <c r="B4" s="109"/>
      <c r="C4" s="124">
        <f>C$2</f>
        <v>0</v>
      </c>
      <c r="D4" s="110"/>
      <c r="E4" s="110"/>
      <c r="F4" s="110"/>
      <c r="G4" s="110"/>
      <c r="H4" s="101">
        <f>'Berechnung GW'!I5</f>
        <v>0</v>
      </c>
      <c r="I4" s="106">
        <f>SUM(D4:H4)</f>
        <v>0</v>
      </c>
      <c r="J4" s="103">
        <f>IF(I4=0,"",IF(I4&lt;$U$9,6,IF(I4&lt;$U$8,5,IF(I4&lt;$U$7,4,IF(I4&lt;$U$6,3,IF(I4&lt;$U$5,2,IF(I4&lt;$U$4,1)))))))</f>
      </c>
      <c r="K4" s="111"/>
      <c r="L4" s="102">
        <f aca="true" t="shared" si="0" ref="L4:L38">ROUND(K4-0.00001,0)</f>
        <v>0</v>
      </c>
      <c r="M4" s="90">
        <f>IF(K4="","",AVERAGE(J4:L4))</f>
      </c>
      <c r="N4" s="75" t="str">
        <f>IF(J4&gt;L4,"j",IF(J4=L4,"n",IF(J4&lt;L4,"v")))</f>
        <v>j</v>
      </c>
      <c r="O4" s="127" t="str">
        <f aca="true" t="shared" si="1" ref="O4:O38">IF(N4="j","nn",IF(N4="n","",IF(N4="v","")))</f>
        <v>nn</v>
      </c>
      <c r="P4" s="112" t="e">
        <f>IF(N4="j",((2*J4+O4)/3),IF(N4="v",J4,M4))</f>
        <v>#VALUE!</v>
      </c>
      <c r="Q4" s="105">
        <f>B4</f>
        <v>0</v>
      </c>
      <c r="R4" s="70" t="s">
        <v>42</v>
      </c>
      <c r="S4" s="70" t="s">
        <v>4</v>
      </c>
      <c r="T4" s="70" t="s">
        <v>7</v>
      </c>
      <c r="U4" s="70" t="s">
        <v>8</v>
      </c>
      <c r="V4" s="13"/>
    </row>
    <row r="5" spans="1:22" ht="13.5" customHeight="1" thickBot="1">
      <c r="A5" s="99">
        <v>2</v>
      </c>
      <c r="B5" s="109"/>
      <c r="C5" s="124">
        <f aca="true" t="shared" si="2" ref="C5:C38">C$2</f>
        <v>0</v>
      </c>
      <c r="D5" s="110"/>
      <c r="E5" s="110"/>
      <c r="F5" s="110"/>
      <c r="G5" s="110"/>
      <c r="H5" s="101">
        <f>'Berechnung GW'!I6</f>
        <v>0</v>
      </c>
      <c r="I5" s="106">
        <f aca="true" t="shared" si="3" ref="I5:I38">SUM(D5:H5)</f>
        <v>0</v>
      </c>
      <c r="J5" s="103">
        <f aca="true" t="shared" si="4" ref="J5:J38">IF(I5=0,"",IF(I5&lt;$U$9,6,IF(I5&lt;$U$8,5,IF(I5&lt;$U$7,4,IF(I5&lt;$U$6,3,IF(I5&lt;$U$5,2,IF(I5&lt;$U$4,1)))))))</f>
      </c>
      <c r="K5" s="111"/>
      <c r="L5" s="102">
        <f t="shared" si="0"/>
        <v>0</v>
      </c>
      <c r="M5" s="90">
        <f aca="true" t="shared" si="5" ref="M5:M38">IF(K5="","",AVERAGE(J5:L5))</f>
      </c>
      <c r="N5" s="75" t="str">
        <f aca="true" t="shared" si="6" ref="N5:N38">IF(J5&gt;L5,"j",IF(J5=L5,"n",IF(J5&lt;L5,"v")))</f>
        <v>j</v>
      </c>
      <c r="O5" s="127" t="str">
        <f t="shared" si="1"/>
        <v>nn</v>
      </c>
      <c r="P5" s="112" t="e">
        <f aca="true" t="shared" si="7" ref="P5:P38">IF(N5="j",((2*J5+O5)/3),IF(N5="v",J5,M5))</f>
        <v>#VALUE!</v>
      </c>
      <c r="Q5" s="105">
        <f aca="true" t="shared" si="8" ref="Q5:Q38">B5</f>
        <v>0</v>
      </c>
      <c r="R5" s="117">
        <f>COUNTIF(J$4:$J$38,"=1")</f>
        <v>0</v>
      </c>
      <c r="S5" s="62">
        <v>1</v>
      </c>
      <c r="T5" s="95">
        <f>T2</f>
        <v>150</v>
      </c>
      <c r="U5" s="114">
        <v>130</v>
      </c>
      <c r="V5" s="13"/>
    </row>
    <row r="6" spans="1:22" ht="13.5" customHeight="1" thickBot="1">
      <c r="A6" s="99">
        <v>3</v>
      </c>
      <c r="B6" s="109"/>
      <c r="C6" s="124">
        <f t="shared" si="2"/>
        <v>0</v>
      </c>
      <c r="D6" s="110"/>
      <c r="E6" s="110"/>
      <c r="F6" s="110"/>
      <c r="G6" s="110"/>
      <c r="H6" s="101">
        <f>'Berechnung GW'!I7</f>
        <v>0</v>
      </c>
      <c r="I6" s="106">
        <f t="shared" si="3"/>
        <v>0</v>
      </c>
      <c r="J6" s="103">
        <f t="shared" si="4"/>
      </c>
      <c r="K6" s="111"/>
      <c r="L6" s="102">
        <f t="shared" si="0"/>
        <v>0</v>
      </c>
      <c r="M6" s="90">
        <f t="shared" si="5"/>
      </c>
      <c r="N6" s="75" t="str">
        <f t="shared" si="6"/>
        <v>j</v>
      </c>
      <c r="O6" s="127" t="str">
        <f t="shared" si="1"/>
        <v>nn</v>
      </c>
      <c r="P6" s="112" t="e">
        <f t="shared" si="7"/>
        <v>#VALUE!</v>
      </c>
      <c r="Q6" s="105">
        <f t="shared" si="8"/>
        <v>0</v>
      </c>
      <c r="R6" s="117">
        <f>COUNTIF(J$4:$J$38,"=2")</f>
        <v>0</v>
      </c>
      <c r="S6" s="62">
        <v>2</v>
      </c>
      <c r="T6" s="95">
        <f>U5-1</f>
        <v>129</v>
      </c>
      <c r="U6" s="114">
        <f>T6-$T$3</f>
        <v>109</v>
      </c>
      <c r="V6" s="13"/>
    </row>
    <row r="7" spans="1:22" ht="13.5" customHeight="1" thickBot="1">
      <c r="A7" s="99">
        <v>4</v>
      </c>
      <c r="B7" s="109"/>
      <c r="C7" s="124">
        <f t="shared" si="2"/>
        <v>0</v>
      </c>
      <c r="D7" s="110"/>
      <c r="E7" s="110"/>
      <c r="F7" s="110"/>
      <c r="G7" s="110"/>
      <c r="H7" s="101">
        <f>'Berechnung GW'!I8</f>
        <v>0</v>
      </c>
      <c r="I7" s="106">
        <f t="shared" si="3"/>
        <v>0</v>
      </c>
      <c r="J7" s="103">
        <f t="shared" si="4"/>
      </c>
      <c r="K7" s="111"/>
      <c r="L7" s="102">
        <f t="shared" si="0"/>
        <v>0</v>
      </c>
      <c r="M7" s="90">
        <f t="shared" si="5"/>
      </c>
      <c r="N7" s="75" t="str">
        <f t="shared" si="6"/>
        <v>j</v>
      </c>
      <c r="O7" s="127" t="str">
        <f t="shared" si="1"/>
        <v>nn</v>
      </c>
      <c r="P7" s="112" t="e">
        <f t="shared" si="7"/>
        <v>#VALUE!</v>
      </c>
      <c r="Q7" s="105">
        <f t="shared" si="8"/>
        <v>0</v>
      </c>
      <c r="R7" s="117">
        <f>COUNTIF(J$4:$J$38,"=3")</f>
        <v>0</v>
      </c>
      <c r="S7" s="62">
        <v>3</v>
      </c>
      <c r="T7" s="95">
        <f>U6-1</f>
        <v>108</v>
      </c>
      <c r="U7" s="114">
        <f>T7-$T$3</f>
        <v>88</v>
      </c>
      <c r="V7" s="13"/>
    </row>
    <row r="8" spans="1:22" ht="13.5" customHeight="1" thickBot="1">
      <c r="A8" s="99">
        <v>5</v>
      </c>
      <c r="B8" s="109"/>
      <c r="C8" s="124">
        <f t="shared" si="2"/>
        <v>0</v>
      </c>
      <c r="D8" s="110"/>
      <c r="E8" s="110"/>
      <c r="F8" s="110"/>
      <c r="G8" s="110"/>
      <c r="H8" s="101">
        <f>'Berechnung GW'!I9</f>
        <v>0</v>
      </c>
      <c r="I8" s="106">
        <f t="shared" si="3"/>
        <v>0</v>
      </c>
      <c r="J8" s="103">
        <f t="shared" si="4"/>
      </c>
      <c r="K8" s="111"/>
      <c r="L8" s="102">
        <f t="shared" si="0"/>
        <v>0</v>
      </c>
      <c r="M8" s="90">
        <f t="shared" si="5"/>
      </c>
      <c r="N8" s="75" t="str">
        <f t="shared" si="6"/>
        <v>j</v>
      </c>
      <c r="O8" s="127" t="str">
        <f t="shared" si="1"/>
        <v>nn</v>
      </c>
      <c r="P8" s="112" t="e">
        <f t="shared" si="7"/>
        <v>#VALUE!</v>
      </c>
      <c r="Q8" s="105">
        <f t="shared" si="8"/>
        <v>0</v>
      </c>
      <c r="R8" s="117">
        <f>COUNTIF(J$4:$J$38,"=4")</f>
        <v>0</v>
      </c>
      <c r="S8" s="62">
        <v>4</v>
      </c>
      <c r="T8" s="95">
        <f>U7-1</f>
        <v>87</v>
      </c>
      <c r="U8" s="114">
        <f>T8-$T$3</f>
        <v>67</v>
      </c>
      <c r="V8" s="118" t="s">
        <v>9</v>
      </c>
    </row>
    <row r="9" spans="1:22" ht="13.5" customHeight="1" thickBot="1">
      <c r="A9" s="99">
        <v>6</v>
      </c>
      <c r="B9" s="109"/>
      <c r="C9" s="124">
        <f t="shared" si="2"/>
        <v>0</v>
      </c>
      <c r="D9" s="110"/>
      <c r="E9" s="110"/>
      <c r="F9" s="110"/>
      <c r="G9" s="110"/>
      <c r="H9" s="101">
        <f>'Berechnung GW'!I10</f>
        <v>0</v>
      </c>
      <c r="I9" s="106">
        <f t="shared" si="3"/>
        <v>0</v>
      </c>
      <c r="J9" s="103">
        <f t="shared" si="4"/>
      </c>
      <c r="K9" s="111"/>
      <c r="L9" s="102">
        <f t="shared" si="0"/>
        <v>0</v>
      </c>
      <c r="M9" s="90">
        <f t="shared" si="5"/>
      </c>
      <c r="N9" s="75" t="str">
        <f t="shared" si="6"/>
        <v>j</v>
      </c>
      <c r="O9" s="127" t="str">
        <f t="shared" si="1"/>
        <v>nn</v>
      </c>
      <c r="P9" s="112" t="e">
        <f t="shared" si="7"/>
        <v>#VALUE!</v>
      </c>
      <c r="Q9" s="105">
        <f t="shared" si="8"/>
        <v>0</v>
      </c>
      <c r="R9" s="117">
        <f>COUNTIF(J$4:$J$38,"=5")</f>
        <v>0</v>
      </c>
      <c r="S9" s="62">
        <v>5</v>
      </c>
      <c r="T9" s="95">
        <f>U8-1</f>
        <v>66</v>
      </c>
      <c r="U9" s="114">
        <v>45</v>
      </c>
      <c r="V9" s="119">
        <f>U8*100/T2</f>
        <v>44.666666666666664</v>
      </c>
    </row>
    <row r="10" spans="1:22" ht="13.5" customHeight="1" thickBot="1">
      <c r="A10" s="99">
        <v>7</v>
      </c>
      <c r="B10" s="109"/>
      <c r="C10" s="124">
        <f t="shared" si="2"/>
        <v>0</v>
      </c>
      <c r="D10" s="110"/>
      <c r="E10" s="110"/>
      <c r="F10" s="110"/>
      <c r="G10" s="110"/>
      <c r="H10" s="101">
        <f>'Berechnung GW'!I11</f>
        <v>0</v>
      </c>
      <c r="I10" s="106">
        <f t="shared" si="3"/>
        <v>0</v>
      </c>
      <c r="J10" s="103">
        <f t="shared" si="4"/>
      </c>
      <c r="K10" s="111"/>
      <c r="L10" s="102">
        <f t="shared" si="0"/>
        <v>0</v>
      </c>
      <c r="M10" s="90">
        <f t="shared" si="5"/>
      </c>
      <c r="N10" s="75" t="str">
        <f t="shared" si="6"/>
        <v>j</v>
      </c>
      <c r="O10" s="127" t="str">
        <f t="shared" si="1"/>
        <v>nn</v>
      </c>
      <c r="P10" s="112" t="e">
        <f t="shared" si="7"/>
        <v>#VALUE!</v>
      </c>
      <c r="Q10" s="105">
        <f t="shared" si="8"/>
        <v>0</v>
      </c>
      <c r="R10" s="117">
        <f>COUNTIF(J$4:$J$38,"=6")</f>
        <v>0</v>
      </c>
      <c r="S10" s="62">
        <v>6</v>
      </c>
      <c r="T10" s="114">
        <f>U9-1</f>
        <v>44</v>
      </c>
      <c r="U10" s="95">
        <v>0</v>
      </c>
      <c r="V10" s="13"/>
    </row>
    <row r="11" spans="1:22" ht="13.5" customHeight="1" thickBot="1">
      <c r="A11" s="99">
        <v>8</v>
      </c>
      <c r="B11" s="109"/>
      <c r="C11" s="124">
        <f t="shared" si="2"/>
        <v>0</v>
      </c>
      <c r="D11" s="110"/>
      <c r="E11" s="110"/>
      <c r="F11" s="110"/>
      <c r="G11" s="110"/>
      <c r="H11" s="101">
        <f>'Berechnung GW'!I12</f>
        <v>0</v>
      </c>
      <c r="I11" s="106">
        <f t="shared" si="3"/>
        <v>0</v>
      </c>
      <c r="J11" s="103">
        <f t="shared" si="4"/>
      </c>
      <c r="K11" s="111"/>
      <c r="L11" s="102">
        <f t="shared" si="0"/>
        <v>0</v>
      </c>
      <c r="M11" s="90">
        <f t="shared" si="5"/>
      </c>
      <c r="N11" s="75" t="str">
        <f t="shared" si="6"/>
        <v>j</v>
      </c>
      <c r="O11" s="127" t="str">
        <f t="shared" si="1"/>
        <v>nn</v>
      </c>
      <c r="P11" s="112" t="e">
        <f t="shared" si="7"/>
        <v>#VALUE!</v>
      </c>
      <c r="Q11" s="105">
        <f t="shared" si="8"/>
        <v>0</v>
      </c>
      <c r="R11" s="128" t="s">
        <v>46</v>
      </c>
      <c r="S11" s="70"/>
      <c r="T11" s="70"/>
      <c r="U11" s="13"/>
      <c r="V11" s="13"/>
    </row>
    <row r="12" spans="1:22" ht="13.5" customHeight="1" thickBot="1">
      <c r="A12" s="99">
        <v>9</v>
      </c>
      <c r="B12" s="109"/>
      <c r="C12" s="124">
        <f t="shared" si="2"/>
        <v>0</v>
      </c>
      <c r="D12" s="110"/>
      <c r="E12" s="110"/>
      <c r="F12" s="110"/>
      <c r="G12" s="110"/>
      <c r="H12" s="101">
        <f>'Berechnung GW'!I13</f>
        <v>0</v>
      </c>
      <c r="I12" s="106">
        <f t="shared" si="3"/>
        <v>0</v>
      </c>
      <c r="J12" s="103">
        <f t="shared" si="4"/>
      </c>
      <c r="K12" s="111"/>
      <c r="L12" s="102">
        <f t="shared" si="0"/>
        <v>0</v>
      </c>
      <c r="M12" s="90">
        <f t="shared" si="5"/>
      </c>
      <c r="N12" s="75" t="str">
        <f t="shared" si="6"/>
        <v>j</v>
      </c>
      <c r="O12" s="127" t="str">
        <f t="shared" si="1"/>
        <v>nn</v>
      </c>
      <c r="P12" s="112" t="e">
        <f t="shared" si="7"/>
        <v>#VALUE!</v>
      </c>
      <c r="Q12" s="105">
        <f t="shared" si="8"/>
        <v>0</v>
      </c>
      <c r="R12" s="115"/>
      <c r="T12" s="70"/>
      <c r="U12" s="13"/>
      <c r="V12" s="13"/>
    </row>
    <row r="13" spans="1:22" ht="13.5" customHeight="1" thickBot="1">
      <c r="A13" s="99">
        <v>10</v>
      </c>
      <c r="B13" s="109"/>
      <c r="C13" s="124">
        <f t="shared" si="2"/>
        <v>0</v>
      </c>
      <c r="D13" s="110"/>
      <c r="E13" s="110"/>
      <c r="F13" s="110"/>
      <c r="G13" s="110"/>
      <c r="H13" s="101">
        <f>'Berechnung GW'!I14</f>
        <v>0</v>
      </c>
      <c r="I13" s="106">
        <f t="shared" si="3"/>
        <v>0</v>
      </c>
      <c r="J13" s="103">
        <f t="shared" si="4"/>
      </c>
      <c r="K13" s="111"/>
      <c r="L13" s="102">
        <f t="shared" si="0"/>
        <v>0</v>
      </c>
      <c r="M13" s="90">
        <f t="shared" si="5"/>
      </c>
      <c r="N13" s="75" t="str">
        <f t="shared" si="6"/>
        <v>j</v>
      </c>
      <c r="O13" s="127" t="str">
        <f t="shared" si="1"/>
        <v>nn</v>
      </c>
      <c r="P13" s="112" t="e">
        <f t="shared" si="7"/>
        <v>#VALUE!</v>
      </c>
      <c r="Q13" s="105">
        <f t="shared" si="8"/>
        <v>0</v>
      </c>
      <c r="R13" s="62"/>
      <c r="T13" s="69"/>
      <c r="U13" s="97"/>
      <c r="V13" s="44"/>
    </row>
    <row r="14" spans="1:22" ht="13.5" customHeight="1" thickBot="1">
      <c r="A14" s="99">
        <v>11</v>
      </c>
      <c r="B14" s="109"/>
      <c r="C14" s="124">
        <f t="shared" si="2"/>
        <v>0</v>
      </c>
      <c r="D14" s="110"/>
      <c r="E14" s="110"/>
      <c r="F14" s="110"/>
      <c r="G14" s="110"/>
      <c r="H14" s="101">
        <f>'Berechnung GW'!I15</f>
        <v>0</v>
      </c>
      <c r="I14" s="106">
        <f t="shared" si="3"/>
        <v>0</v>
      </c>
      <c r="J14" s="103">
        <f t="shared" si="4"/>
      </c>
      <c r="K14" s="111"/>
      <c r="L14" s="102">
        <f t="shared" si="0"/>
        <v>0</v>
      </c>
      <c r="M14" s="90">
        <f t="shared" si="5"/>
      </c>
      <c r="N14" s="75" t="str">
        <f t="shared" si="6"/>
        <v>j</v>
      </c>
      <c r="O14" s="127" t="str">
        <f t="shared" si="1"/>
        <v>nn</v>
      </c>
      <c r="P14" s="112" t="e">
        <f t="shared" si="7"/>
        <v>#VALUE!</v>
      </c>
      <c r="Q14" s="105">
        <f t="shared" si="8"/>
        <v>0</v>
      </c>
      <c r="R14" s="115"/>
      <c r="T14" s="70"/>
      <c r="U14" s="13"/>
      <c r="V14" s="13"/>
    </row>
    <row r="15" spans="1:22" ht="13.5" customHeight="1" thickBot="1">
      <c r="A15" s="99">
        <v>12</v>
      </c>
      <c r="B15" s="109"/>
      <c r="C15" s="124">
        <f t="shared" si="2"/>
        <v>0</v>
      </c>
      <c r="D15" s="110"/>
      <c r="E15" s="110"/>
      <c r="F15" s="110"/>
      <c r="G15" s="110"/>
      <c r="H15" s="101">
        <f>'Berechnung GW'!I16</f>
        <v>0</v>
      </c>
      <c r="I15" s="106">
        <f t="shared" si="3"/>
        <v>0</v>
      </c>
      <c r="J15" s="103">
        <f t="shared" si="4"/>
      </c>
      <c r="K15" s="111"/>
      <c r="L15" s="102">
        <f t="shared" si="0"/>
        <v>0</v>
      </c>
      <c r="M15" s="90">
        <f t="shared" si="5"/>
      </c>
      <c r="N15" s="75" t="str">
        <f t="shared" si="6"/>
        <v>j</v>
      </c>
      <c r="O15" s="127" t="str">
        <f t="shared" si="1"/>
        <v>nn</v>
      </c>
      <c r="P15" s="112" t="e">
        <f t="shared" si="7"/>
        <v>#VALUE!</v>
      </c>
      <c r="Q15" s="105">
        <f t="shared" si="8"/>
        <v>0</v>
      </c>
      <c r="R15" s="62"/>
      <c r="T15" s="45"/>
      <c r="U15" s="13"/>
      <c r="V15" s="13"/>
    </row>
    <row r="16" spans="1:22" ht="13.5" customHeight="1" thickBot="1">
      <c r="A16" s="99">
        <v>13</v>
      </c>
      <c r="B16" s="109"/>
      <c r="C16" s="124">
        <f t="shared" si="2"/>
        <v>0</v>
      </c>
      <c r="D16" s="110"/>
      <c r="E16" s="110"/>
      <c r="F16" s="110"/>
      <c r="G16" s="110"/>
      <c r="H16" s="101">
        <f>'Berechnung GW'!I17</f>
        <v>0</v>
      </c>
      <c r="I16" s="106">
        <f t="shared" si="3"/>
        <v>0</v>
      </c>
      <c r="J16" s="103">
        <f t="shared" si="4"/>
      </c>
      <c r="K16" s="111"/>
      <c r="L16" s="102">
        <f t="shared" si="0"/>
        <v>0</v>
      </c>
      <c r="M16" s="90">
        <f t="shared" si="5"/>
      </c>
      <c r="N16" s="75" t="str">
        <f t="shared" si="6"/>
        <v>j</v>
      </c>
      <c r="O16" s="127" t="str">
        <f t="shared" si="1"/>
        <v>nn</v>
      </c>
      <c r="P16" s="112" t="e">
        <f t="shared" si="7"/>
        <v>#VALUE!</v>
      </c>
      <c r="Q16" s="105">
        <f t="shared" si="8"/>
        <v>0</v>
      </c>
      <c r="R16" s="115"/>
      <c r="T16" s="45"/>
      <c r="U16" s="13"/>
      <c r="V16" s="13"/>
    </row>
    <row r="17" spans="1:22" ht="13.5" customHeight="1" thickBot="1">
      <c r="A17" s="99">
        <v>14</v>
      </c>
      <c r="B17" s="109"/>
      <c r="C17" s="124">
        <f t="shared" si="2"/>
        <v>0</v>
      </c>
      <c r="D17" s="110"/>
      <c r="E17" s="110"/>
      <c r="F17" s="110"/>
      <c r="G17" s="110"/>
      <c r="H17" s="101">
        <f>'Berechnung GW'!I18</f>
        <v>0</v>
      </c>
      <c r="I17" s="106">
        <f t="shared" si="3"/>
        <v>0</v>
      </c>
      <c r="J17" s="103">
        <f t="shared" si="4"/>
      </c>
      <c r="K17" s="111"/>
      <c r="L17" s="102">
        <f t="shared" si="0"/>
        <v>0</v>
      </c>
      <c r="M17" s="90">
        <f t="shared" si="5"/>
      </c>
      <c r="N17" s="75" t="str">
        <f t="shared" si="6"/>
        <v>j</v>
      </c>
      <c r="O17" s="127" t="str">
        <f t="shared" si="1"/>
        <v>nn</v>
      </c>
      <c r="P17" s="112" t="e">
        <f t="shared" si="7"/>
        <v>#VALUE!</v>
      </c>
      <c r="Q17" s="105">
        <f t="shared" si="8"/>
        <v>0</v>
      </c>
      <c r="R17" s="62"/>
      <c r="T17" s="45"/>
      <c r="U17" s="13"/>
      <c r="V17" s="13"/>
    </row>
    <row r="18" spans="1:22" ht="13.5" customHeight="1" thickBot="1">
      <c r="A18" s="99">
        <v>15</v>
      </c>
      <c r="B18" s="109"/>
      <c r="C18" s="124">
        <f t="shared" si="2"/>
        <v>0</v>
      </c>
      <c r="D18" s="110"/>
      <c r="E18" s="110"/>
      <c r="F18" s="110"/>
      <c r="G18" s="110"/>
      <c r="H18" s="101">
        <f>'Berechnung GW'!I19</f>
        <v>0</v>
      </c>
      <c r="I18" s="106">
        <f t="shared" si="3"/>
        <v>0</v>
      </c>
      <c r="J18" s="103">
        <f t="shared" si="4"/>
      </c>
      <c r="K18" s="111"/>
      <c r="L18" s="102">
        <f t="shared" si="0"/>
        <v>0</v>
      </c>
      <c r="M18" s="90">
        <f t="shared" si="5"/>
      </c>
      <c r="N18" s="75" t="str">
        <f t="shared" si="6"/>
        <v>j</v>
      </c>
      <c r="O18" s="127" t="str">
        <f t="shared" si="1"/>
        <v>nn</v>
      </c>
      <c r="P18" s="112" t="e">
        <f t="shared" si="7"/>
        <v>#VALUE!</v>
      </c>
      <c r="Q18" s="105">
        <f t="shared" si="8"/>
        <v>0</v>
      </c>
      <c r="R18" s="97"/>
      <c r="S18" s="45"/>
      <c r="T18" s="45"/>
      <c r="U18" s="13"/>
      <c r="V18" s="13"/>
    </row>
    <row r="19" spans="1:19" ht="13.5" customHeight="1" thickBot="1">
      <c r="A19" s="99">
        <v>16</v>
      </c>
      <c r="B19" s="109"/>
      <c r="C19" s="124">
        <f t="shared" si="2"/>
        <v>0</v>
      </c>
      <c r="D19" s="110"/>
      <c r="E19" s="110"/>
      <c r="F19" s="110"/>
      <c r="G19" s="110"/>
      <c r="H19" s="101">
        <f>'Berechnung GW'!I20</f>
        <v>0</v>
      </c>
      <c r="I19" s="106">
        <f t="shared" si="3"/>
        <v>0</v>
      </c>
      <c r="J19" s="103">
        <f t="shared" si="4"/>
      </c>
      <c r="K19" s="111"/>
      <c r="L19" s="102">
        <f t="shared" si="0"/>
        <v>0</v>
      </c>
      <c r="M19" s="90">
        <f t="shared" si="5"/>
      </c>
      <c r="N19" s="75" t="str">
        <f t="shared" si="6"/>
        <v>j</v>
      </c>
      <c r="O19" s="127" t="str">
        <f t="shared" si="1"/>
        <v>nn</v>
      </c>
      <c r="P19" s="112" t="e">
        <f t="shared" si="7"/>
        <v>#VALUE!</v>
      </c>
      <c r="Q19" s="105">
        <f t="shared" si="8"/>
        <v>0</v>
      </c>
      <c r="R19" s="13"/>
      <c r="S19" s="70"/>
    </row>
    <row r="20" spans="1:22" ht="13.5" customHeight="1" thickBot="1">
      <c r="A20" s="99">
        <v>17</v>
      </c>
      <c r="B20" s="109"/>
      <c r="C20" s="124">
        <f t="shared" si="2"/>
        <v>0</v>
      </c>
      <c r="D20" s="110"/>
      <c r="E20" s="110"/>
      <c r="F20" s="110"/>
      <c r="G20" s="110"/>
      <c r="H20" s="101">
        <f>'Berechnung GW'!I21</f>
        <v>0</v>
      </c>
      <c r="I20" s="106">
        <f t="shared" si="3"/>
        <v>0</v>
      </c>
      <c r="J20" s="103">
        <f t="shared" si="4"/>
      </c>
      <c r="K20" s="111"/>
      <c r="L20" s="102">
        <f t="shared" si="0"/>
        <v>0</v>
      </c>
      <c r="M20" s="90">
        <f t="shared" si="5"/>
      </c>
      <c r="N20" s="75" t="str">
        <f t="shared" si="6"/>
        <v>j</v>
      </c>
      <c r="O20" s="127" t="str">
        <f t="shared" si="1"/>
        <v>nn</v>
      </c>
      <c r="P20" s="112" t="e">
        <f t="shared" si="7"/>
        <v>#VALUE!</v>
      </c>
      <c r="Q20" s="105">
        <f t="shared" si="8"/>
        <v>0</v>
      </c>
      <c r="R20" s="13"/>
      <c r="S20" s="70"/>
      <c r="T20" s="70"/>
      <c r="U20" s="13"/>
      <c r="V20" s="13"/>
    </row>
    <row r="21" spans="1:22" ht="13.5" customHeight="1" thickBot="1">
      <c r="A21" s="99">
        <v>18</v>
      </c>
      <c r="B21" s="109"/>
      <c r="C21" s="124">
        <f t="shared" si="2"/>
        <v>0</v>
      </c>
      <c r="D21" s="110"/>
      <c r="E21" s="110"/>
      <c r="F21" s="110"/>
      <c r="G21" s="110"/>
      <c r="H21" s="101">
        <f>'Berechnung GW'!I22</f>
        <v>0</v>
      </c>
      <c r="I21" s="106">
        <f t="shared" si="3"/>
        <v>0</v>
      </c>
      <c r="J21" s="103">
        <f t="shared" si="4"/>
      </c>
      <c r="K21" s="111"/>
      <c r="L21" s="102">
        <f t="shared" si="0"/>
        <v>0</v>
      </c>
      <c r="M21" s="90">
        <f t="shared" si="5"/>
      </c>
      <c r="N21" s="75" t="str">
        <f t="shared" si="6"/>
        <v>j</v>
      </c>
      <c r="O21" s="127" t="str">
        <f t="shared" si="1"/>
        <v>nn</v>
      </c>
      <c r="P21" s="112" t="e">
        <f t="shared" si="7"/>
        <v>#VALUE!</v>
      </c>
      <c r="Q21" s="105">
        <f t="shared" si="8"/>
        <v>0</v>
      </c>
      <c r="R21" s="13"/>
      <c r="S21" s="70"/>
      <c r="T21" s="70"/>
      <c r="U21" s="13"/>
      <c r="V21" s="13"/>
    </row>
    <row r="22" spans="1:22" ht="13.5" customHeight="1" thickBot="1">
      <c r="A22" s="99">
        <v>19</v>
      </c>
      <c r="B22" s="109"/>
      <c r="C22" s="124">
        <f t="shared" si="2"/>
        <v>0</v>
      </c>
      <c r="D22" s="110"/>
      <c r="E22" s="110"/>
      <c r="F22" s="110"/>
      <c r="G22" s="110"/>
      <c r="H22" s="101">
        <f>'Berechnung GW'!I23</f>
        <v>0</v>
      </c>
      <c r="I22" s="106">
        <f t="shared" si="3"/>
        <v>0</v>
      </c>
      <c r="J22" s="103">
        <f t="shared" si="4"/>
      </c>
      <c r="K22" s="111"/>
      <c r="L22" s="102">
        <f t="shared" si="0"/>
        <v>0</v>
      </c>
      <c r="M22" s="90">
        <f t="shared" si="5"/>
      </c>
      <c r="N22" s="75" t="str">
        <f t="shared" si="6"/>
        <v>j</v>
      </c>
      <c r="O22" s="127" t="str">
        <f t="shared" si="1"/>
        <v>nn</v>
      </c>
      <c r="P22" s="112" t="e">
        <f t="shared" si="7"/>
        <v>#VALUE!</v>
      </c>
      <c r="Q22" s="105">
        <f t="shared" si="8"/>
        <v>0</v>
      </c>
      <c r="R22" s="13"/>
      <c r="S22" s="70"/>
      <c r="T22" s="70"/>
      <c r="U22" s="13"/>
      <c r="V22" s="13"/>
    </row>
    <row r="23" spans="1:22" ht="13.5" customHeight="1" thickBot="1">
      <c r="A23" s="99">
        <v>20</v>
      </c>
      <c r="B23" s="109"/>
      <c r="C23" s="124">
        <f t="shared" si="2"/>
        <v>0</v>
      </c>
      <c r="D23" s="110"/>
      <c r="E23" s="110"/>
      <c r="F23" s="110"/>
      <c r="G23" s="110"/>
      <c r="H23" s="101">
        <f>'Berechnung GW'!I24</f>
        <v>0</v>
      </c>
      <c r="I23" s="106">
        <f t="shared" si="3"/>
        <v>0</v>
      </c>
      <c r="J23" s="103">
        <f t="shared" si="4"/>
      </c>
      <c r="K23" s="111"/>
      <c r="L23" s="102">
        <f t="shared" si="0"/>
        <v>0</v>
      </c>
      <c r="M23" s="90">
        <f t="shared" si="5"/>
      </c>
      <c r="N23" s="75" t="str">
        <f t="shared" si="6"/>
        <v>j</v>
      </c>
      <c r="O23" s="127" t="str">
        <f t="shared" si="1"/>
        <v>nn</v>
      </c>
      <c r="P23" s="112" t="e">
        <f t="shared" si="7"/>
        <v>#VALUE!</v>
      </c>
      <c r="Q23" s="105">
        <f t="shared" si="8"/>
        <v>0</v>
      </c>
      <c r="V23" s="13"/>
    </row>
    <row r="24" spans="1:22" ht="13.5" customHeight="1" thickBot="1">
      <c r="A24" s="99">
        <v>21</v>
      </c>
      <c r="B24" s="109"/>
      <c r="C24" s="124">
        <f t="shared" si="2"/>
        <v>0</v>
      </c>
      <c r="D24" s="110"/>
      <c r="E24" s="110"/>
      <c r="F24" s="110"/>
      <c r="G24" s="110"/>
      <c r="H24" s="101">
        <f>'Berechnung GW'!I25</f>
        <v>0</v>
      </c>
      <c r="I24" s="106">
        <f t="shared" si="3"/>
        <v>0</v>
      </c>
      <c r="J24" s="103">
        <f t="shared" si="4"/>
      </c>
      <c r="K24" s="111"/>
      <c r="L24" s="102">
        <f t="shared" si="0"/>
        <v>0</v>
      </c>
      <c r="M24" s="90">
        <f t="shared" si="5"/>
      </c>
      <c r="N24" s="75" t="str">
        <f t="shared" si="6"/>
        <v>j</v>
      </c>
      <c r="O24" s="127" t="str">
        <f t="shared" si="1"/>
        <v>nn</v>
      </c>
      <c r="P24" s="112" t="e">
        <f t="shared" si="7"/>
        <v>#VALUE!</v>
      </c>
      <c r="Q24" s="105">
        <f t="shared" si="8"/>
        <v>0</v>
      </c>
      <c r="V24" s="13"/>
    </row>
    <row r="25" spans="1:22" ht="13.5" customHeight="1" thickBot="1">
      <c r="A25" s="99">
        <v>22</v>
      </c>
      <c r="B25" s="109"/>
      <c r="C25" s="124">
        <f t="shared" si="2"/>
        <v>0</v>
      </c>
      <c r="D25" s="110"/>
      <c r="E25" s="110"/>
      <c r="F25" s="110"/>
      <c r="G25" s="110"/>
      <c r="H25" s="101">
        <f>'Berechnung GW'!I26</f>
        <v>0</v>
      </c>
      <c r="I25" s="106">
        <f t="shared" si="3"/>
        <v>0</v>
      </c>
      <c r="J25" s="103">
        <f t="shared" si="4"/>
      </c>
      <c r="K25" s="111"/>
      <c r="L25" s="102">
        <f t="shared" si="0"/>
        <v>0</v>
      </c>
      <c r="M25" s="90">
        <f t="shared" si="5"/>
      </c>
      <c r="N25" s="75" t="str">
        <f t="shared" si="6"/>
        <v>j</v>
      </c>
      <c r="O25" s="127" t="str">
        <f t="shared" si="1"/>
        <v>nn</v>
      </c>
      <c r="P25" s="112" t="e">
        <f t="shared" si="7"/>
        <v>#VALUE!</v>
      </c>
      <c r="Q25" s="105">
        <f t="shared" si="8"/>
        <v>0</v>
      </c>
      <c r="U25" s="13"/>
      <c r="V25" s="13"/>
    </row>
    <row r="26" spans="1:22" ht="13.5" customHeight="1" thickBot="1">
      <c r="A26" s="99">
        <v>23</v>
      </c>
      <c r="B26" s="109"/>
      <c r="C26" s="124">
        <f t="shared" si="2"/>
        <v>0</v>
      </c>
      <c r="D26" s="110"/>
      <c r="E26" s="110"/>
      <c r="F26" s="110"/>
      <c r="G26" s="110"/>
      <c r="H26" s="101">
        <f>'Berechnung GW'!I27</f>
        <v>0</v>
      </c>
      <c r="I26" s="106">
        <f t="shared" si="3"/>
        <v>0</v>
      </c>
      <c r="J26" s="103">
        <f t="shared" si="4"/>
      </c>
      <c r="K26" s="111"/>
      <c r="L26" s="102">
        <f t="shared" si="0"/>
        <v>0</v>
      </c>
      <c r="M26" s="90">
        <f t="shared" si="5"/>
      </c>
      <c r="N26" s="75" t="str">
        <f t="shared" si="6"/>
        <v>j</v>
      </c>
      <c r="O26" s="127" t="str">
        <f t="shared" si="1"/>
        <v>nn</v>
      </c>
      <c r="P26" s="112" t="e">
        <f t="shared" si="7"/>
        <v>#VALUE!</v>
      </c>
      <c r="Q26" s="105">
        <f t="shared" si="8"/>
        <v>0</v>
      </c>
      <c r="R26" s="13"/>
      <c r="S26" s="70"/>
      <c r="T26" s="70"/>
      <c r="U26" s="13"/>
      <c r="V26" s="13"/>
    </row>
    <row r="27" spans="1:22" ht="13.5" customHeight="1" thickBot="1">
      <c r="A27" s="99">
        <v>24</v>
      </c>
      <c r="B27" s="109"/>
      <c r="C27" s="124">
        <f t="shared" si="2"/>
        <v>0</v>
      </c>
      <c r="D27" s="110"/>
      <c r="E27" s="110"/>
      <c r="F27" s="110"/>
      <c r="G27" s="110"/>
      <c r="H27" s="101">
        <f>'Berechnung GW'!I28</f>
        <v>0</v>
      </c>
      <c r="I27" s="106">
        <f t="shared" si="3"/>
        <v>0</v>
      </c>
      <c r="J27" s="103">
        <f t="shared" si="4"/>
      </c>
      <c r="K27" s="111"/>
      <c r="L27" s="102">
        <f t="shared" si="0"/>
        <v>0</v>
      </c>
      <c r="M27" s="90">
        <f t="shared" si="5"/>
      </c>
      <c r="N27" s="75" t="str">
        <f t="shared" si="6"/>
        <v>j</v>
      </c>
      <c r="O27" s="127" t="str">
        <f t="shared" si="1"/>
        <v>nn</v>
      </c>
      <c r="P27" s="112" t="e">
        <f t="shared" si="7"/>
        <v>#VALUE!</v>
      </c>
      <c r="Q27" s="105">
        <f t="shared" si="8"/>
        <v>0</v>
      </c>
      <c r="S27" s="70"/>
      <c r="T27" s="70"/>
      <c r="U27" s="13"/>
      <c r="V27" s="13"/>
    </row>
    <row r="28" spans="1:22" ht="13.5" customHeight="1" thickBot="1">
      <c r="A28" s="99">
        <v>25</v>
      </c>
      <c r="B28" s="109"/>
      <c r="C28" s="124">
        <f t="shared" si="2"/>
        <v>0</v>
      </c>
      <c r="D28" s="110"/>
      <c r="E28" s="110"/>
      <c r="F28" s="110"/>
      <c r="G28" s="110"/>
      <c r="H28" s="101">
        <f>'Berechnung GW'!I29</f>
        <v>0</v>
      </c>
      <c r="I28" s="106">
        <f t="shared" si="3"/>
        <v>0</v>
      </c>
      <c r="J28" s="103">
        <f t="shared" si="4"/>
      </c>
      <c r="K28" s="111"/>
      <c r="L28" s="102">
        <f t="shared" si="0"/>
        <v>0</v>
      </c>
      <c r="M28" s="90">
        <f t="shared" si="5"/>
      </c>
      <c r="N28" s="75" t="str">
        <f t="shared" si="6"/>
        <v>j</v>
      </c>
      <c r="O28" s="127" t="str">
        <f t="shared" si="1"/>
        <v>nn</v>
      </c>
      <c r="P28" s="112" t="e">
        <f t="shared" si="7"/>
        <v>#VALUE!</v>
      </c>
      <c r="Q28" s="105">
        <f t="shared" si="8"/>
        <v>0</v>
      </c>
      <c r="U28" s="13"/>
      <c r="V28" s="13"/>
    </row>
    <row r="29" spans="1:22" ht="13.5" customHeight="1" thickBot="1">
      <c r="A29" s="99">
        <v>26</v>
      </c>
      <c r="B29" s="109"/>
      <c r="C29" s="124">
        <f t="shared" si="2"/>
        <v>0</v>
      </c>
      <c r="D29" s="110"/>
      <c r="E29" s="110"/>
      <c r="F29" s="110"/>
      <c r="G29" s="110"/>
      <c r="H29" s="101">
        <f>'Berechnung GW'!I30</f>
        <v>0</v>
      </c>
      <c r="I29" s="106">
        <f t="shared" si="3"/>
        <v>0</v>
      </c>
      <c r="J29" s="103">
        <f t="shared" si="4"/>
      </c>
      <c r="K29" s="111"/>
      <c r="L29" s="102">
        <f t="shared" si="0"/>
        <v>0</v>
      </c>
      <c r="M29" s="90">
        <f t="shared" si="5"/>
      </c>
      <c r="N29" s="75" t="str">
        <f t="shared" si="6"/>
        <v>j</v>
      </c>
      <c r="O29" s="127" t="str">
        <f t="shared" si="1"/>
        <v>nn</v>
      </c>
      <c r="P29" s="112" t="e">
        <f t="shared" si="7"/>
        <v>#VALUE!</v>
      </c>
      <c r="Q29" s="105">
        <f t="shared" si="8"/>
        <v>0</v>
      </c>
      <c r="U29" s="13"/>
      <c r="V29" s="13"/>
    </row>
    <row r="30" spans="1:22" ht="13.5" customHeight="1" thickBot="1">
      <c r="A30" s="99">
        <v>27</v>
      </c>
      <c r="B30" s="109"/>
      <c r="C30" s="124">
        <f t="shared" si="2"/>
        <v>0</v>
      </c>
      <c r="D30" s="110"/>
      <c r="E30" s="110"/>
      <c r="F30" s="110"/>
      <c r="G30" s="110"/>
      <c r="H30" s="101">
        <f>'Berechnung GW'!I31</f>
        <v>0</v>
      </c>
      <c r="I30" s="106">
        <f t="shared" si="3"/>
        <v>0</v>
      </c>
      <c r="J30" s="103">
        <f t="shared" si="4"/>
      </c>
      <c r="K30" s="111"/>
      <c r="L30" s="102">
        <f t="shared" si="0"/>
        <v>0</v>
      </c>
      <c r="M30" s="90">
        <f t="shared" si="5"/>
      </c>
      <c r="N30" s="75" t="str">
        <f t="shared" si="6"/>
        <v>j</v>
      </c>
      <c r="O30" s="127" t="str">
        <f t="shared" si="1"/>
        <v>nn</v>
      </c>
      <c r="P30" s="112" t="e">
        <f t="shared" si="7"/>
        <v>#VALUE!</v>
      </c>
      <c r="Q30" s="105">
        <f t="shared" si="8"/>
        <v>0</v>
      </c>
      <c r="U30" s="13"/>
      <c r="V30" s="13"/>
    </row>
    <row r="31" spans="1:22" ht="13.5" customHeight="1" thickBot="1">
      <c r="A31" s="99">
        <v>28</v>
      </c>
      <c r="B31" s="109"/>
      <c r="C31" s="124">
        <f t="shared" si="2"/>
        <v>0</v>
      </c>
      <c r="D31" s="110"/>
      <c r="E31" s="110"/>
      <c r="F31" s="110"/>
      <c r="G31" s="110"/>
      <c r="H31" s="101">
        <f>'Berechnung GW'!I32</f>
        <v>0</v>
      </c>
      <c r="I31" s="106">
        <f t="shared" si="3"/>
        <v>0</v>
      </c>
      <c r="J31" s="103">
        <f t="shared" si="4"/>
      </c>
      <c r="K31" s="111"/>
      <c r="L31" s="102">
        <f t="shared" si="0"/>
        <v>0</v>
      </c>
      <c r="M31" s="90">
        <f t="shared" si="5"/>
      </c>
      <c r="N31" s="75" t="str">
        <f t="shared" si="6"/>
        <v>j</v>
      </c>
      <c r="O31" s="127" t="str">
        <f t="shared" si="1"/>
        <v>nn</v>
      </c>
      <c r="P31" s="112" t="e">
        <f t="shared" si="7"/>
        <v>#VALUE!</v>
      </c>
      <c r="Q31" s="105">
        <f t="shared" si="8"/>
        <v>0</v>
      </c>
      <c r="U31" s="13"/>
      <c r="V31" s="13"/>
    </row>
    <row r="32" spans="1:22" ht="13.5" customHeight="1" thickBot="1">
      <c r="A32" s="99">
        <v>29</v>
      </c>
      <c r="B32" s="109"/>
      <c r="C32" s="124">
        <f t="shared" si="2"/>
        <v>0</v>
      </c>
      <c r="D32" s="110"/>
      <c r="E32" s="110"/>
      <c r="F32" s="110"/>
      <c r="G32" s="110"/>
      <c r="H32" s="101">
        <f>'Berechnung GW'!I33</f>
        <v>0</v>
      </c>
      <c r="I32" s="106">
        <f t="shared" si="3"/>
        <v>0</v>
      </c>
      <c r="J32" s="103">
        <f t="shared" si="4"/>
      </c>
      <c r="K32" s="111"/>
      <c r="L32" s="102">
        <f t="shared" si="0"/>
        <v>0</v>
      </c>
      <c r="M32" s="90">
        <f t="shared" si="5"/>
      </c>
      <c r="N32" s="75" t="str">
        <f t="shared" si="6"/>
        <v>j</v>
      </c>
      <c r="O32" s="127" t="str">
        <f t="shared" si="1"/>
        <v>nn</v>
      </c>
      <c r="P32" s="112" t="e">
        <f t="shared" si="7"/>
        <v>#VALUE!</v>
      </c>
      <c r="Q32" s="105">
        <f t="shared" si="8"/>
        <v>0</v>
      </c>
      <c r="U32" s="70"/>
      <c r="V32" s="13"/>
    </row>
    <row r="33" spans="1:22" ht="13.5" customHeight="1" thickBot="1">
      <c r="A33" s="99">
        <v>30</v>
      </c>
      <c r="B33" s="109"/>
      <c r="C33" s="124">
        <f t="shared" si="2"/>
        <v>0</v>
      </c>
      <c r="D33" s="110"/>
      <c r="E33" s="110"/>
      <c r="F33" s="110"/>
      <c r="G33" s="110"/>
      <c r="H33" s="101">
        <f>'Berechnung GW'!I34</f>
        <v>0</v>
      </c>
      <c r="I33" s="106">
        <f t="shared" si="3"/>
        <v>0</v>
      </c>
      <c r="J33" s="103">
        <f t="shared" si="4"/>
      </c>
      <c r="K33" s="111"/>
      <c r="L33" s="102">
        <f t="shared" si="0"/>
        <v>0</v>
      </c>
      <c r="M33" s="90">
        <f t="shared" si="5"/>
      </c>
      <c r="N33" s="75" t="str">
        <f t="shared" si="6"/>
        <v>j</v>
      </c>
      <c r="O33" s="127" t="str">
        <f t="shared" si="1"/>
        <v>nn</v>
      </c>
      <c r="P33" s="112" t="e">
        <f t="shared" si="7"/>
        <v>#VALUE!</v>
      </c>
      <c r="Q33" s="105">
        <f t="shared" si="8"/>
        <v>0</v>
      </c>
      <c r="T33" s="70"/>
      <c r="U33" s="13"/>
      <c r="V33" s="13"/>
    </row>
    <row r="34" spans="1:22" ht="13.5" customHeight="1" thickBot="1">
      <c r="A34" s="99">
        <v>31</v>
      </c>
      <c r="B34" s="109"/>
      <c r="C34" s="124">
        <f t="shared" si="2"/>
        <v>0</v>
      </c>
      <c r="D34" s="110"/>
      <c r="E34" s="110"/>
      <c r="F34" s="110"/>
      <c r="G34" s="110"/>
      <c r="H34" s="101">
        <f>'Berechnung GW'!I35</f>
        <v>0</v>
      </c>
      <c r="I34" s="106">
        <f t="shared" si="3"/>
        <v>0</v>
      </c>
      <c r="J34" s="103">
        <f t="shared" si="4"/>
      </c>
      <c r="K34" s="111"/>
      <c r="L34" s="102">
        <f t="shared" si="0"/>
        <v>0</v>
      </c>
      <c r="M34" s="90">
        <f t="shared" si="5"/>
      </c>
      <c r="N34" s="75" t="str">
        <f t="shared" si="6"/>
        <v>j</v>
      </c>
      <c r="O34" s="127" t="str">
        <f t="shared" si="1"/>
        <v>nn</v>
      </c>
      <c r="P34" s="112" t="e">
        <f t="shared" si="7"/>
        <v>#VALUE!</v>
      </c>
      <c r="Q34" s="105">
        <f t="shared" si="8"/>
        <v>0</v>
      </c>
      <c r="T34" s="70"/>
      <c r="U34" s="13"/>
      <c r="V34" s="13"/>
    </row>
    <row r="35" spans="1:22" ht="13.5" customHeight="1" thickBot="1">
      <c r="A35" s="99">
        <v>32</v>
      </c>
      <c r="B35" s="100"/>
      <c r="C35" s="124">
        <f t="shared" si="2"/>
        <v>0</v>
      </c>
      <c r="D35" s="110"/>
      <c r="E35" s="110"/>
      <c r="F35" s="110"/>
      <c r="G35" s="110"/>
      <c r="H35" s="101">
        <f>'Berechnung GW'!I36</f>
        <v>0</v>
      </c>
      <c r="I35" s="106">
        <f t="shared" si="3"/>
        <v>0</v>
      </c>
      <c r="J35" s="103">
        <f t="shared" si="4"/>
      </c>
      <c r="K35" s="111"/>
      <c r="L35" s="102">
        <f t="shared" si="0"/>
        <v>0</v>
      </c>
      <c r="M35" s="90">
        <f t="shared" si="5"/>
      </c>
      <c r="N35" s="75" t="str">
        <f t="shared" si="6"/>
        <v>j</v>
      </c>
      <c r="O35" s="127" t="str">
        <f t="shared" si="1"/>
        <v>nn</v>
      </c>
      <c r="P35" s="112" t="e">
        <f t="shared" si="7"/>
        <v>#VALUE!</v>
      </c>
      <c r="Q35" s="105">
        <f t="shared" si="8"/>
        <v>0</v>
      </c>
      <c r="U35" s="13"/>
      <c r="V35" s="13"/>
    </row>
    <row r="36" spans="1:22" ht="13.5" customHeight="1" thickBot="1">
      <c r="A36" s="99">
        <v>33</v>
      </c>
      <c r="B36" s="100"/>
      <c r="C36" s="124">
        <f t="shared" si="2"/>
        <v>0</v>
      </c>
      <c r="D36" s="110"/>
      <c r="E36" s="110"/>
      <c r="F36" s="110"/>
      <c r="G36" s="110"/>
      <c r="H36" s="101">
        <f>'Berechnung GW'!I37</f>
        <v>0</v>
      </c>
      <c r="I36" s="106">
        <f t="shared" si="3"/>
        <v>0</v>
      </c>
      <c r="J36" s="103">
        <f t="shared" si="4"/>
      </c>
      <c r="K36" s="111"/>
      <c r="L36" s="102">
        <f t="shared" si="0"/>
        <v>0</v>
      </c>
      <c r="M36" s="90">
        <f t="shared" si="5"/>
      </c>
      <c r="N36" s="75" t="str">
        <f t="shared" si="6"/>
        <v>j</v>
      </c>
      <c r="O36" s="127" t="str">
        <f t="shared" si="1"/>
        <v>nn</v>
      </c>
      <c r="P36" s="112" t="e">
        <f t="shared" si="7"/>
        <v>#VALUE!</v>
      </c>
      <c r="Q36" s="105">
        <f t="shared" si="8"/>
        <v>0</v>
      </c>
      <c r="U36" s="13"/>
      <c r="V36" s="13"/>
    </row>
    <row r="37" spans="1:22" ht="13.5" customHeight="1" thickBot="1">
      <c r="A37" s="99">
        <v>34</v>
      </c>
      <c r="B37" s="100"/>
      <c r="C37" s="124">
        <f t="shared" si="2"/>
        <v>0</v>
      </c>
      <c r="D37" s="110"/>
      <c r="E37" s="110"/>
      <c r="F37" s="110"/>
      <c r="G37" s="110"/>
      <c r="H37" s="101">
        <f>'Berechnung GW'!I38</f>
        <v>0</v>
      </c>
      <c r="I37" s="106">
        <f t="shared" si="3"/>
        <v>0</v>
      </c>
      <c r="J37" s="103">
        <f t="shared" si="4"/>
      </c>
      <c r="K37" s="111"/>
      <c r="L37" s="102">
        <f t="shared" si="0"/>
        <v>0</v>
      </c>
      <c r="M37" s="90">
        <f t="shared" si="5"/>
      </c>
      <c r="N37" s="75" t="str">
        <f t="shared" si="6"/>
        <v>j</v>
      </c>
      <c r="O37" s="127" t="str">
        <f t="shared" si="1"/>
        <v>nn</v>
      </c>
      <c r="P37" s="112" t="e">
        <f t="shared" si="7"/>
        <v>#VALUE!</v>
      </c>
      <c r="Q37" s="105">
        <f t="shared" si="8"/>
        <v>0</v>
      </c>
      <c r="U37" s="13"/>
      <c r="V37" s="13"/>
    </row>
    <row r="38" spans="1:22" ht="13.5" customHeight="1">
      <c r="A38" s="99">
        <v>35</v>
      </c>
      <c r="B38" s="100"/>
      <c r="C38" s="124">
        <f t="shared" si="2"/>
        <v>0</v>
      </c>
      <c r="D38" s="110"/>
      <c r="E38" s="110"/>
      <c r="F38" s="110"/>
      <c r="G38" s="110"/>
      <c r="H38" s="101">
        <f>'Berechnung GW'!I39</f>
        <v>0</v>
      </c>
      <c r="I38" s="106">
        <f t="shared" si="3"/>
        <v>0</v>
      </c>
      <c r="J38" s="103">
        <f t="shared" si="4"/>
      </c>
      <c r="K38" s="111"/>
      <c r="L38" s="102">
        <f t="shared" si="0"/>
        <v>0</v>
      </c>
      <c r="M38" s="90">
        <f t="shared" si="5"/>
      </c>
      <c r="N38" s="75" t="str">
        <f t="shared" si="6"/>
        <v>j</v>
      </c>
      <c r="O38" s="127" t="str">
        <f t="shared" si="1"/>
        <v>nn</v>
      </c>
      <c r="P38" s="112" t="e">
        <f t="shared" si="7"/>
        <v>#VALUE!</v>
      </c>
      <c r="Q38" s="105">
        <f t="shared" si="8"/>
        <v>0</v>
      </c>
      <c r="R38" s="76" t="s">
        <v>19</v>
      </c>
      <c r="S38" s="77"/>
      <c r="V38" s="13"/>
    </row>
    <row r="39" spans="1:20" ht="13.5" customHeight="1">
      <c r="A39" s="79"/>
      <c r="B39" s="80"/>
      <c r="C39" s="80"/>
      <c r="D39" s="81"/>
      <c r="E39" s="82"/>
      <c r="F39" s="83"/>
      <c r="G39" s="83"/>
      <c r="H39" s="84"/>
      <c r="I39" s="85"/>
      <c r="J39" s="86"/>
      <c r="K39" s="87"/>
      <c r="L39" s="87"/>
      <c r="M39" s="88"/>
      <c r="N39" s="85"/>
      <c r="O39" s="85"/>
      <c r="P39" s="85"/>
      <c r="Q39" s="43"/>
      <c r="R39" s="13" t="s">
        <v>36</v>
      </c>
      <c r="S39" s="129">
        <v>40370</v>
      </c>
      <c r="T39" s="130"/>
    </row>
    <row r="40" spans="1:22" ht="13.5" customHeight="1">
      <c r="A40" s="79"/>
      <c r="B40" s="92" t="s">
        <v>14</v>
      </c>
      <c r="C40" s="80"/>
      <c r="D40" s="104" t="e">
        <f>AVERAGE(D4:D38)</f>
        <v>#DIV/0!</v>
      </c>
      <c r="E40" s="104" t="e">
        <f>AVERAGE(E4:E38)</f>
        <v>#DIV/0!</v>
      </c>
      <c r="F40" s="104" t="e">
        <f>AVERAGE(F4:F38)</f>
        <v>#DIV/0!</v>
      </c>
      <c r="G40" s="104" t="e">
        <f>AVERAGE(G4:G38)</f>
        <v>#DIV/0!</v>
      </c>
      <c r="H40" s="104" t="e">
        <f>SUM(H4:H38)/COUNTIF(H4:H38,"&gt;0")</f>
        <v>#DIV/0!</v>
      </c>
      <c r="I40" s="104" t="e">
        <f>SUM(I4:I38)/COUNTIF(I4:I38,"&gt;0")</f>
        <v>#DIV/0!</v>
      </c>
      <c r="J40" s="104" t="e">
        <f>SUM(J4:J38)/COUNTIF(J4:J38,"&gt;0")</f>
        <v>#DIV/0!</v>
      </c>
      <c r="K40" s="104"/>
      <c r="L40" s="104" t="e">
        <f>SUM(L4:L38)/COUNTIF(L4:L38,"&gt;0")</f>
        <v>#DIV/0!</v>
      </c>
      <c r="M40" s="104" t="e">
        <f>SUM(M4:M38)/COUNTIF(M4:M38,"&gt;0")</f>
        <v>#DIV/0!</v>
      </c>
      <c r="N40" s="104"/>
      <c r="O40" s="104"/>
      <c r="P40" s="104" t="e">
        <f>SUM(P4:P38)/COUNTIF(P4:P38,"&gt;0")</f>
        <v>#VALUE!</v>
      </c>
      <c r="Q40" s="43"/>
      <c r="R40" s="76" t="s">
        <v>20</v>
      </c>
      <c r="S40" s="78" t="s">
        <v>21</v>
      </c>
      <c r="T40" s="70"/>
      <c r="U40" s="13"/>
      <c r="V40" s="13"/>
    </row>
    <row r="41" spans="2:22" ht="13.5">
      <c r="B41" s="92" t="s">
        <v>39</v>
      </c>
      <c r="D41" s="2" t="e">
        <f>IF(D40&lt;='Berechnung GW'!$M$9,6,IF(D40&lt;='Berechnung GW'!$M$8,5,IF(D40&lt;='Berechnung GW'!$M$7,4,IF(D40&lt;='Berechnung GW'!$M$6,3,IF(D40&lt;='Berechnung GW'!$M$5,2,IF(D40&lt;'Berechnung GW'!$M$4,1))))))</f>
        <v>#DIV/0!</v>
      </c>
      <c r="E41" s="2" t="e">
        <f>IF(E40&lt;='Berechnung GW'!$M$9,6,IF(E40&lt;='Berechnung GW'!$M$8,5,IF(E40&lt;='Berechnung GW'!$M$7,4,IF(E40&lt;='Berechnung GW'!$M$6,3,IF(E40&lt;='Berechnung GW'!$M$5,2,IF(E40&lt;'Berechnung GW'!$M$4,1))))))</f>
        <v>#DIV/0!</v>
      </c>
      <c r="F41" s="2" t="e">
        <f>IF(F40&lt;='Berechnung GW'!$M$9,6,IF(F40&lt;='Berechnung GW'!$M$8,5,IF(F40&lt;='Berechnung GW'!$M$7,4,IF(F40&lt;='Berechnung GW'!$M$6,3,IF(F40&lt;='Berechnung GW'!$M$5,2,IF(F40&lt;'Berechnung GW'!$M$4,1))))))</f>
        <v>#DIV/0!</v>
      </c>
      <c r="G41" s="2" t="e">
        <f>IF(G40&lt;='Berechnung GW'!$M$9,6,IF(G40&lt;='Berechnung GW'!$M$8,5,IF(G40&lt;='Berechnung GW'!$M$7,4,IF(G40&lt;='Berechnung GW'!$M$6,3,IF(G40&lt;='Berechnung GW'!$M$5,2,IF(G40&lt;'Berechnung GW'!$M$4,1))))))</f>
        <v>#DIV/0!</v>
      </c>
      <c r="H41" s="2" t="e">
        <f>IF(H40&lt;='Berechnung GW'!$M$9,6,IF(H40&lt;='Berechnung GW'!$M$8,5,IF(H40&lt;='Berechnung GW'!$M$7,4,IF(H40&lt;='Berechnung GW'!$M$6,3,IF(H40&lt;='Berechnung GW'!$M$5,2,IF(H40&lt;'Berechnung GW'!$M$4,1))))))</f>
        <v>#DIV/0!</v>
      </c>
      <c r="V41" s="13"/>
    </row>
    <row r="42" spans="1:18" ht="12.75">
      <c r="A42" s="30"/>
      <c r="B42" s="31"/>
      <c r="C42" s="31"/>
      <c r="D42" s="32"/>
      <c r="E42" s="26"/>
      <c r="F42" s="27"/>
      <c r="G42" s="27"/>
      <c r="H42" s="33"/>
      <c r="I42" s="25"/>
      <c r="J42" s="28"/>
      <c r="K42" s="34"/>
      <c r="L42" s="34"/>
      <c r="M42" s="29"/>
      <c r="N42" s="25"/>
      <c r="O42" s="25"/>
      <c r="P42" s="85"/>
      <c r="Q42" s="2"/>
      <c r="R42" s="2"/>
    </row>
    <row r="43" spans="1:17" ht="12.75">
      <c r="A43" s="30"/>
      <c r="B43" s="31"/>
      <c r="C43" s="31"/>
      <c r="D43" s="32"/>
      <c r="E43" s="26"/>
      <c r="F43" s="27"/>
      <c r="G43" s="27"/>
      <c r="H43" s="33"/>
      <c r="I43" s="25"/>
      <c r="J43" s="28"/>
      <c r="K43" s="34"/>
      <c r="L43" s="34"/>
      <c r="M43" s="29"/>
      <c r="N43" s="25"/>
      <c r="O43" s="25"/>
      <c r="P43" s="85"/>
      <c r="Q43" s="2"/>
    </row>
    <row r="44" spans="1:17" ht="12.75">
      <c r="A44" s="30"/>
      <c r="B44" s="31"/>
      <c r="C44" s="31"/>
      <c r="D44" s="32"/>
      <c r="E44" s="26"/>
      <c r="F44" s="27"/>
      <c r="G44" s="27"/>
      <c r="H44" s="33"/>
      <c r="I44" s="25"/>
      <c r="J44" s="28"/>
      <c r="K44" s="34"/>
      <c r="L44" s="34"/>
      <c r="M44" s="29"/>
      <c r="N44" s="25"/>
      <c r="O44" s="25"/>
      <c r="P44" s="85"/>
      <c r="Q44" s="2"/>
    </row>
    <row r="45" spans="1:17" ht="12.75">
      <c r="A45" s="30"/>
      <c r="B45" s="31"/>
      <c r="C45" s="31"/>
      <c r="D45" s="32"/>
      <c r="E45" s="26"/>
      <c r="F45" s="27"/>
      <c r="G45" s="27"/>
      <c r="H45" s="33"/>
      <c r="I45" s="25"/>
      <c r="J45" s="28"/>
      <c r="K45" s="34"/>
      <c r="L45" s="34"/>
      <c r="M45" s="29"/>
      <c r="N45" s="25"/>
      <c r="O45" s="25"/>
      <c r="P45" s="85"/>
      <c r="Q45" s="2"/>
    </row>
    <row r="46" spans="1:17" ht="12.75">
      <c r="A46" s="30"/>
      <c r="B46" s="31"/>
      <c r="C46" s="31"/>
      <c r="D46" s="32"/>
      <c r="E46" s="26"/>
      <c r="F46" s="27"/>
      <c r="G46" s="27"/>
      <c r="H46" s="33"/>
      <c r="I46" s="25"/>
      <c r="J46" s="28"/>
      <c r="K46" s="34"/>
      <c r="L46" s="34"/>
      <c r="M46" s="29"/>
      <c r="N46" s="25"/>
      <c r="O46" s="25"/>
      <c r="P46" s="85"/>
      <c r="Q46" s="2"/>
    </row>
    <row r="47" spans="1:18" ht="12.75">
      <c r="A47" s="30"/>
      <c r="B47" s="31"/>
      <c r="C47" s="31"/>
      <c r="D47" s="32"/>
      <c r="E47" s="26"/>
      <c r="F47" s="27"/>
      <c r="G47" s="27"/>
      <c r="H47" s="33"/>
      <c r="I47" s="25"/>
      <c r="J47" s="28"/>
      <c r="K47" s="34"/>
      <c r="L47" s="34"/>
      <c r="M47" s="29"/>
      <c r="N47" s="25"/>
      <c r="O47" s="25"/>
      <c r="P47" s="85"/>
      <c r="Q47" s="3"/>
      <c r="R47" s="3"/>
    </row>
    <row r="48" spans="1:18" ht="12.75">
      <c r="A48" s="30"/>
      <c r="B48" s="31"/>
      <c r="C48" s="31"/>
      <c r="D48" s="32"/>
      <c r="E48" s="26"/>
      <c r="F48" s="27"/>
      <c r="G48" s="27"/>
      <c r="H48" s="33"/>
      <c r="I48" s="25"/>
      <c r="J48" s="28"/>
      <c r="K48" s="34"/>
      <c r="L48" s="34"/>
      <c r="M48" s="29"/>
      <c r="N48" s="25"/>
      <c r="O48" s="25"/>
      <c r="P48" s="85"/>
      <c r="Q48" s="2"/>
      <c r="R48" s="2"/>
    </row>
    <row r="49" spans="1:16" ht="12.75">
      <c r="A49" s="21"/>
      <c r="B49" s="4"/>
      <c r="C49" s="22"/>
      <c r="D49" s="23"/>
      <c r="E49" s="23"/>
      <c r="F49" s="23"/>
      <c r="G49" s="23"/>
      <c r="H49" s="23"/>
      <c r="I49" s="23"/>
      <c r="J49" s="23"/>
      <c r="K49" s="24"/>
      <c r="L49" s="24"/>
      <c r="M49" s="23"/>
      <c r="N49" s="28"/>
      <c r="O49" s="28"/>
      <c r="P49" s="86"/>
    </row>
  </sheetData>
  <sheetProtection selectLockedCells="1"/>
  <protectedRanges>
    <protectedRange sqref="M4:M38 K4:K38 B4:G38" name="Bereich1"/>
  </protectedRanges>
  <mergeCells count="1">
    <mergeCell ref="S39:T39"/>
  </mergeCells>
  <conditionalFormatting sqref="N39:P39 N42:P65536 N1:N3 O1 O3:O38">
    <cfRule type="cellIs" priority="1" dxfId="0" operator="equal" stopIfTrue="1">
      <formula>"m"</formula>
    </cfRule>
    <cfRule type="cellIs" priority="2" dxfId="1" operator="equal" stopIfTrue="1">
      <formula>"OK"</formula>
    </cfRule>
    <cfRule type="cellIs" priority="3" dxfId="2" operator="equal" stopIfTrue="1">
      <formula>"B-)"</formula>
    </cfRule>
  </conditionalFormatting>
  <conditionalFormatting sqref="N4:N38">
    <cfRule type="cellIs" priority="4" dxfId="0" operator="equal" stopIfTrue="1">
      <formula>"j"</formula>
    </cfRule>
    <cfRule type="cellIs" priority="5" dxfId="3" operator="equal" stopIfTrue="1">
      <formula>"n"</formula>
    </cfRule>
    <cfRule type="cellIs" priority="6" dxfId="1" operator="equal" stopIfTrue="1">
      <formula>"v"</formula>
    </cfRule>
  </conditionalFormatting>
  <conditionalFormatting sqref="P4:P38 J4:M38">
    <cfRule type="cellIs" priority="7" dxfId="4" operator="between" stopIfTrue="1">
      <formula>4.51</formula>
      <formula>5.5</formula>
    </cfRule>
    <cfRule type="cellIs" priority="8" dxfId="5" operator="between" stopIfTrue="1">
      <formula>5.51</formula>
      <formula>6</formula>
    </cfRule>
  </conditionalFormatting>
  <hyperlinks>
    <hyperlink ref="S40" r:id="rId1" display="thomas@googlemeier.de"/>
  </hyperlinks>
  <printOptions/>
  <pageMargins left="0.75" right="0.75" top="1" bottom="1" header="0.4921259845" footer="0.4921259845"/>
  <pageSetup fitToHeight="1" fitToWidth="1" horizontalDpi="1200" verticalDpi="1200" orientation="landscape" paperSize="9" scale="6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1"/>
  <sheetViews>
    <sheetView zoomScale="115" zoomScaleNormal="115" workbookViewId="0" topLeftCell="B1">
      <selection activeCell="V26" sqref="V26"/>
      <selection activeCell="C5" sqref="C5"/>
    </sheetView>
  </sheetViews>
  <sheetFormatPr defaultColWidth="11.421875" defaultRowHeight="12.75"/>
  <cols>
    <col min="2" max="2" width="23.57421875" style="0" customWidth="1"/>
    <col min="3" max="3" width="7.00390625" style="0" customWidth="1"/>
    <col min="4" max="9" width="6.7109375" style="9" customWidth="1"/>
    <col min="10" max="10" width="4.7109375" style="9" customWidth="1"/>
    <col min="11" max="11" width="5.00390625" style="0" customWidth="1"/>
    <col min="12" max="12" width="5.140625" style="0" customWidth="1"/>
    <col min="13" max="13" width="5.00390625" style="0" customWidth="1"/>
    <col min="14" max="14" width="6.00390625" style="0" bestFit="1" customWidth="1"/>
    <col min="15" max="15" width="4.57421875" style="0" customWidth="1"/>
    <col min="16" max="16" width="4.140625" style="0" customWidth="1"/>
    <col min="17" max="17" width="3.57421875" style="0" customWidth="1"/>
    <col min="18" max="18" width="3.421875" style="0" customWidth="1"/>
    <col min="19" max="19" width="4.140625" style="0" customWidth="1"/>
    <col min="20" max="20" width="3.7109375" style="0" customWidth="1"/>
  </cols>
  <sheetData>
    <row r="2" spans="1:21" ht="12.75">
      <c r="A2" s="40" t="s">
        <v>11</v>
      </c>
      <c r="B2" s="41"/>
      <c r="C2" s="42" t="s">
        <v>37</v>
      </c>
      <c r="D2" s="3">
        <v>7</v>
      </c>
      <c r="E2" s="42">
        <v>7</v>
      </c>
      <c r="F2" s="42">
        <v>7</v>
      </c>
      <c r="G2" s="42">
        <v>7</v>
      </c>
      <c r="H2" s="42">
        <v>2</v>
      </c>
      <c r="I2" s="42"/>
      <c r="Q2" s="10"/>
      <c r="R2" s="37"/>
      <c r="S2" s="37"/>
      <c r="T2" s="10"/>
      <c r="U2" s="37"/>
    </row>
    <row r="3" spans="1:13" ht="12.75">
      <c r="A3" s="8"/>
      <c r="D3" s="43" t="s">
        <v>22</v>
      </c>
      <c r="E3" s="43" t="s">
        <v>24</v>
      </c>
      <c r="F3" s="43" t="s">
        <v>26</v>
      </c>
      <c r="G3" s="43" t="s">
        <v>27</v>
      </c>
      <c r="H3" s="43" t="s">
        <v>28</v>
      </c>
      <c r="I3" s="43" t="s">
        <v>18</v>
      </c>
      <c r="J3" s="52" t="s">
        <v>30</v>
      </c>
      <c r="L3" s="39" t="s">
        <v>31</v>
      </c>
      <c r="M3" s="15"/>
    </row>
    <row r="4" spans="2:20" ht="12.75">
      <c r="B4" t="s">
        <v>16</v>
      </c>
      <c r="C4" t="s">
        <v>17</v>
      </c>
      <c r="D4" s="43" t="s">
        <v>23</v>
      </c>
      <c r="E4" s="43" t="s">
        <v>25</v>
      </c>
      <c r="F4" s="43"/>
      <c r="G4" s="43"/>
      <c r="H4" s="43" t="s">
        <v>29</v>
      </c>
      <c r="I4" s="43" t="s">
        <v>3</v>
      </c>
      <c r="J4" s="52" t="s">
        <v>4</v>
      </c>
      <c r="K4" s="44"/>
      <c r="L4" s="54">
        <v>1</v>
      </c>
      <c r="M4" s="55">
        <v>30</v>
      </c>
      <c r="N4" s="56">
        <v>27</v>
      </c>
      <c r="T4" s="38"/>
    </row>
    <row r="5" spans="1:20" ht="12.75">
      <c r="A5" s="1">
        <f>Gesamt!A4</f>
        <v>1</v>
      </c>
      <c r="B5" s="35">
        <f>Gesamt!B4</f>
        <v>0</v>
      </c>
      <c r="C5" s="35">
        <f>Gesamt!C4</f>
        <v>0</v>
      </c>
      <c r="D5" s="113"/>
      <c r="E5" s="53"/>
      <c r="F5" s="53"/>
      <c r="G5" s="53"/>
      <c r="H5" s="53"/>
      <c r="I5" s="57">
        <f>SUM(D5:H5)</f>
        <v>0</v>
      </c>
      <c r="J5" s="36">
        <f>IF(I5&lt;=$M$9,6,IF(I5&lt;=$M$8,5,IF(I5&lt;=$M$7,4,IF(I5&lt;=$M$6,3,IF(I5&lt;=$M$5,2,IF(I5&lt;=$M$4,1))))))</f>
        <v>6</v>
      </c>
      <c r="K5" s="48"/>
      <c r="L5" s="54">
        <v>2</v>
      </c>
      <c r="M5" s="55">
        <v>26</v>
      </c>
      <c r="N5" s="56">
        <v>23</v>
      </c>
      <c r="T5" s="38"/>
    </row>
    <row r="6" spans="1:20" ht="12.75">
      <c r="A6" s="1">
        <f>Gesamt!A5</f>
        <v>2</v>
      </c>
      <c r="B6" s="35">
        <f>Gesamt!B5</f>
        <v>0</v>
      </c>
      <c r="C6" s="35">
        <f>Gesamt!C5</f>
        <v>0</v>
      </c>
      <c r="D6" s="113"/>
      <c r="E6" s="53"/>
      <c r="F6" s="53"/>
      <c r="G6" s="53"/>
      <c r="H6" s="53"/>
      <c r="I6" s="57">
        <f aca="true" t="shared" si="0" ref="I6:I39">SUM(D6:H6)</f>
        <v>0</v>
      </c>
      <c r="J6" s="36">
        <f aca="true" t="shared" si="1" ref="J6:J39">IF(I6&lt;=$M$9,6,IF(I6&lt;=$M$8,5,IF(I6&lt;=$M$7,4,IF(I6&lt;=$M$6,3,IF(I6&lt;=$M$5,2,IF(I6&lt;=$M$4,1))))))</f>
        <v>6</v>
      </c>
      <c r="K6" s="48"/>
      <c r="L6" s="54">
        <v>3</v>
      </c>
      <c r="M6" s="55">
        <v>22</v>
      </c>
      <c r="N6" s="56">
        <v>19</v>
      </c>
      <c r="T6" s="38"/>
    </row>
    <row r="7" spans="1:20" ht="12.75">
      <c r="A7" s="1">
        <f>Gesamt!A6</f>
        <v>3</v>
      </c>
      <c r="B7" s="35">
        <f>Gesamt!B6</f>
        <v>0</v>
      </c>
      <c r="C7" s="35">
        <f>Gesamt!C6</f>
        <v>0</v>
      </c>
      <c r="D7" s="113"/>
      <c r="E7" s="53"/>
      <c r="F7" s="53"/>
      <c r="G7" s="53"/>
      <c r="H7" s="53"/>
      <c r="I7" s="57">
        <f t="shared" si="0"/>
        <v>0</v>
      </c>
      <c r="J7" s="36">
        <f t="shared" si="1"/>
        <v>6</v>
      </c>
      <c r="K7" s="48"/>
      <c r="L7" s="54">
        <v>4</v>
      </c>
      <c r="M7" s="55">
        <v>18</v>
      </c>
      <c r="N7" s="56">
        <v>15</v>
      </c>
      <c r="T7" s="38"/>
    </row>
    <row r="8" spans="1:20" ht="12.75">
      <c r="A8" s="1">
        <f>Gesamt!A7</f>
        <v>4</v>
      </c>
      <c r="B8" s="35">
        <f>Gesamt!B7</f>
        <v>0</v>
      </c>
      <c r="C8" s="35">
        <f>Gesamt!C7</f>
        <v>0</v>
      </c>
      <c r="D8" s="113"/>
      <c r="E8" s="53"/>
      <c r="F8" s="53"/>
      <c r="G8" s="53"/>
      <c r="H8" s="53"/>
      <c r="I8" s="57">
        <f t="shared" si="0"/>
        <v>0</v>
      </c>
      <c r="J8" s="36">
        <f t="shared" si="1"/>
        <v>6</v>
      </c>
      <c r="K8" s="48"/>
      <c r="L8" s="54">
        <v>5</v>
      </c>
      <c r="M8" s="55">
        <v>14</v>
      </c>
      <c r="N8" s="56">
        <v>10</v>
      </c>
      <c r="T8" s="38"/>
    </row>
    <row r="9" spans="1:20" ht="12.75">
      <c r="A9" s="1">
        <f>Gesamt!A8</f>
        <v>5</v>
      </c>
      <c r="B9" s="35">
        <f>Gesamt!B8</f>
        <v>0</v>
      </c>
      <c r="C9" s="35">
        <f>Gesamt!C8</f>
        <v>0</v>
      </c>
      <c r="D9" s="113"/>
      <c r="E9" s="53"/>
      <c r="F9" s="53"/>
      <c r="G9" s="53"/>
      <c r="H9" s="53"/>
      <c r="I9" s="57">
        <f t="shared" si="0"/>
        <v>0</v>
      </c>
      <c r="J9" s="36">
        <f t="shared" si="1"/>
        <v>6</v>
      </c>
      <c r="K9" s="48"/>
      <c r="L9" s="54">
        <v>6</v>
      </c>
      <c r="M9" s="55">
        <v>9</v>
      </c>
      <c r="N9" s="56">
        <v>0</v>
      </c>
      <c r="T9" s="38"/>
    </row>
    <row r="10" spans="1:20" ht="12.75">
      <c r="A10" s="1">
        <f>Gesamt!A9</f>
        <v>6</v>
      </c>
      <c r="B10" s="35">
        <f>Gesamt!B9</f>
        <v>0</v>
      </c>
      <c r="C10" s="35">
        <f>Gesamt!C9</f>
        <v>0</v>
      </c>
      <c r="D10" s="113"/>
      <c r="E10" s="53"/>
      <c r="F10" s="53"/>
      <c r="G10" s="53"/>
      <c r="H10" s="53"/>
      <c r="I10" s="57">
        <f t="shared" si="0"/>
        <v>0</v>
      </c>
      <c r="J10" s="36">
        <f t="shared" si="1"/>
        <v>6</v>
      </c>
      <c r="K10" s="48"/>
      <c r="L10" s="49"/>
      <c r="M10" s="49"/>
      <c r="N10" s="50"/>
      <c r="O10" s="51"/>
      <c r="Q10" s="9"/>
      <c r="R10" s="9"/>
      <c r="S10" s="9"/>
      <c r="T10" s="38"/>
    </row>
    <row r="11" spans="1:18" ht="12.75">
      <c r="A11" s="1">
        <f>Gesamt!A10</f>
        <v>7</v>
      </c>
      <c r="B11" s="35">
        <f>Gesamt!B10</f>
        <v>0</v>
      </c>
      <c r="C11" s="35">
        <f>Gesamt!C10</f>
        <v>0</v>
      </c>
      <c r="D11" s="113"/>
      <c r="E11" s="53"/>
      <c r="F11" s="53"/>
      <c r="G11" s="53"/>
      <c r="H11" s="53"/>
      <c r="I11" s="57">
        <f t="shared" si="0"/>
        <v>0</v>
      </c>
      <c r="J11" s="36">
        <f t="shared" si="1"/>
        <v>6</v>
      </c>
      <c r="K11" s="48"/>
      <c r="L11" s="49"/>
      <c r="M11" s="49"/>
      <c r="N11" s="50"/>
      <c r="O11" s="51"/>
      <c r="Q11" s="15"/>
      <c r="R11" s="15"/>
    </row>
    <row r="12" spans="1:15" ht="12.75">
      <c r="A12" s="1">
        <f>Gesamt!A11</f>
        <v>8</v>
      </c>
      <c r="B12" s="35">
        <f>Gesamt!B11</f>
        <v>0</v>
      </c>
      <c r="C12" s="35">
        <f>Gesamt!C11</f>
        <v>0</v>
      </c>
      <c r="D12" s="113"/>
      <c r="E12" s="53"/>
      <c r="F12" s="53"/>
      <c r="G12" s="53"/>
      <c r="H12" s="53"/>
      <c r="I12" s="57">
        <f t="shared" si="0"/>
        <v>0</v>
      </c>
      <c r="J12" s="36">
        <f t="shared" si="1"/>
        <v>6</v>
      </c>
      <c r="K12" s="48"/>
      <c r="L12" s="49"/>
      <c r="M12" s="49"/>
      <c r="N12" s="50"/>
      <c r="O12" s="51"/>
    </row>
    <row r="13" spans="1:18" ht="12.75">
      <c r="A13" s="1">
        <f>Gesamt!A12</f>
        <v>9</v>
      </c>
      <c r="B13" s="35">
        <f>Gesamt!B12</f>
        <v>0</v>
      </c>
      <c r="C13" s="35">
        <f>Gesamt!C12</f>
        <v>0</v>
      </c>
      <c r="D13" s="113"/>
      <c r="E13" s="53"/>
      <c r="F13" s="53"/>
      <c r="G13" s="53"/>
      <c r="H13" s="53"/>
      <c r="I13" s="57">
        <f t="shared" si="0"/>
        <v>0</v>
      </c>
      <c r="J13" s="36">
        <f t="shared" si="1"/>
        <v>6</v>
      </c>
      <c r="K13" s="48"/>
      <c r="L13" s="49"/>
      <c r="M13" s="49"/>
      <c r="N13" s="50"/>
      <c r="O13" s="51"/>
      <c r="R13" s="14"/>
    </row>
    <row r="14" spans="1:15" ht="12.75">
      <c r="A14" s="1">
        <f>Gesamt!A13</f>
        <v>10</v>
      </c>
      <c r="B14" s="35">
        <f>Gesamt!B13</f>
        <v>0</v>
      </c>
      <c r="C14" s="35">
        <f>Gesamt!C13</f>
        <v>0</v>
      </c>
      <c r="D14" s="113"/>
      <c r="E14" s="53"/>
      <c r="F14" s="53"/>
      <c r="G14" s="53"/>
      <c r="H14" s="53"/>
      <c r="I14" s="57">
        <f t="shared" si="0"/>
        <v>0</v>
      </c>
      <c r="J14" s="36">
        <f t="shared" si="1"/>
        <v>6</v>
      </c>
      <c r="K14" s="48"/>
      <c r="M14" s="49"/>
      <c r="N14" s="50"/>
      <c r="O14" s="51"/>
    </row>
    <row r="15" spans="1:15" ht="12.75">
      <c r="A15" s="1">
        <f>Gesamt!A14</f>
        <v>11</v>
      </c>
      <c r="B15" s="35">
        <f>Gesamt!B14</f>
        <v>0</v>
      </c>
      <c r="C15" s="35">
        <f>Gesamt!C14</f>
        <v>0</v>
      </c>
      <c r="D15" s="113"/>
      <c r="E15" s="53"/>
      <c r="F15" s="53"/>
      <c r="G15" s="53"/>
      <c r="H15" s="53"/>
      <c r="I15" s="57">
        <f t="shared" si="0"/>
        <v>0</v>
      </c>
      <c r="J15" s="36">
        <f t="shared" si="1"/>
        <v>6</v>
      </c>
      <c r="K15" s="48"/>
      <c r="L15" s="126" t="s">
        <v>45</v>
      </c>
      <c r="M15" s="49"/>
      <c r="N15" s="50"/>
      <c r="O15" s="51"/>
    </row>
    <row r="16" spans="1:15" ht="12.75">
      <c r="A16" s="1">
        <f>Gesamt!A15</f>
        <v>12</v>
      </c>
      <c r="B16" s="35">
        <f>Gesamt!B15</f>
        <v>0</v>
      </c>
      <c r="C16" s="35">
        <f>Gesamt!C15</f>
        <v>0</v>
      </c>
      <c r="D16" s="113"/>
      <c r="E16" s="53"/>
      <c r="F16" s="53"/>
      <c r="G16" s="53"/>
      <c r="H16" s="53"/>
      <c r="I16" s="57">
        <f t="shared" si="0"/>
        <v>0</v>
      </c>
      <c r="J16" s="36">
        <f t="shared" si="1"/>
        <v>6</v>
      </c>
      <c r="K16" s="48"/>
      <c r="L16" s="49"/>
      <c r="M16" s="49"/>
      <c r="N16" s="50"/>
      <c r="O16" s="51"/>
    </row>
    <row r="17" spans="1:15" ht="12.75">
      <c r="A17" s="1">
        <f>Gesamt!A16</f>
        <v>13</v>
      </c>
      <c r="B17" s="35">
        <f>Gesamt!B16</f>
        <v>0</v>
      </c>
      <c r="C17" s="35">
        <f>Gesamt!C16</f>
        <v>0</v>
      </c>
      <c r="D17" s="113"/>
      <c r="E17" s="53"/>
      <c r="F17" s="53"/>
      <c r="G17" s="53"/>
      <c r="H17" s="53"/>
      <c r="I17" s="57">
        <f t="shared" si="0"/>
        <v>0</v>
      </c>
      <c r="J17" s="36">
        <f t="shared" si="1"/>
        <v>6</v>
      </c>
      <c r="K17" s="48"/>
      <c r="M17" s="49"/>
      <c r="N17" s="50"/>
      <c r="O17" s="51"/>
    </row>
    <row r="18" spans="1:15" ht="12.75">
      <c r="A18" s="1">
        <f>Gesamt!A17</f>
        <v>14</v>
      </c>
      <c r="B18" s="35">
        <f>Gesamt!B17</f>
        <v>0</v>
      </c>
      <c r="C18" s="35">
        <f>Gesamt!C17</f>
        <v>0</v>
      </c>
      <c r="D18" s="113"/>
      <c r="E18" s="53"/>
      <c r="F18" s="53"/>
      <c r="G18" s="53"/>
      <c r="H18" s="53"/>
      <c r="I18" s="57">
        <f t="shared" si="0"/>
        <v>0</v>
      </c>
      <c r="J18" s="36">
        <f t="shared" si="1"/>
        <v>6</v>
      </c>
      <c r="K18" s="48"/>
      <c r="L18" s="49"/>
      <c r="M18" s="49"/>
      <c r="N18" s="50"/>
      <c r="O18" s="51"/>
    </row>
    <row r="19" spans="1:15" ht="12.75">
      <c r="A19" s="1">
        <f>Gesamt!A18</f>
        <v>15</v>
      </c>
      <c r="B19" s="35">
        <f>Gesamt!B18</f>
        <v>0</v>
      </c>
      <c r="C19" s="35">
        <f>Gesamt!C18</f>
        <v>0</v>
      </c>
      <c r="D19" s="113"/>
      <c r="E19" s="53"/>
      <c r="F19" s="53"/>
      <c r="G19" s="53"/>
      <c r="H19" s="53"/>
      <c r="I19" s="57">
        <f t="shared" si="0"/>
        <v>0</v>
      </c>
      <c r="J19" s="36">
        <f t="shared" si="1"/>
        <v>6</v>
      </c>
      <c r="K19" s="48"/>
      <c r="L19" s="49"/>
      <c r="M19" s="49"/>
      <c r="N19" s="50"/>
      <c r="O19" s="51"/>
    </row>
    <row r="20" spans="1:15" ht="12.75">
      <c r="A20" s="1">
        <f>Gesamt!A19</f>
        <v>16</v>
      </c>
      <c r="B20" s="35">
        <f>Gesamt!B19</f>
        <v>0</v>
      </c>
      <c r="C20" s="35">
        <f>Gesamt!C19</f>
        <v>0</v>
      </c>
      <c r="D20" s="113"/>
      <c r="E20" s="53"/>
      <c r="F20" s="53"/>
      <c r="G20" s="53"/>
      <c r="H20" s="53"/>
      <c r="I20" s="57">
        <f t="shared" si="0"/>
        <v>0</v>
      </c>
      <c r="J20" s="36">
        <f t="shared" si="1"/>
        <v>6</v>
      </c>
      <c r="K20" s="48"/>
      <c r="L20" s="49"/>
      <c r="M20" s="49"/>
      <c r="N20" s="50"/>
      <c r="O20" s="51"/>
    </row>
    <row r="21" spans="1:18" ht="12.75">
      <c r="A21" s="1">
        <f>Gesamt!A20</f>
        <v>17</v>
      </c>
      <c r="B21" s="35">
        <f>Gesamt!B20</f>
        <v>0</v>
      </c>
      <c r="C21" s="35">
        <f>Gesamt!C20</f>
        <v>0</v>
      </c>
      <c r="D21" s="113"/>
      <c r="E21" s="53"/>
      <c r="F21" s="53"/>
      <c r="G21" s="53"/>
      <c r="H21" s="53"/>
      <c r="I21" s="57">
        <f t="shared" si="0"/>
        <v>0</v>
      </c>
      <c r="J21" s="36">
        <f t="shared" si="1"/>
        <v>6</v>
      </c>
      <c r="K21" s="48"/>
      <c r="L21" s="49"/>
      <c r="M21" s="49"/>
      <c r="N21" s="50"/>
      <c r="O21" s="51"/>
      <c r="Q21" s="16"/>
      <c r="R21" s="13"/>
    </row>
    <row r="22" spans="1:17" ht="12.75">
      <c r="A22" s="1">
        <f>Gesamt!A21</f>
        <v>18</v>
      </c>
      <c r="B22" s="35">
        <f>Gesamt!B21</f>
        <v>0</v>
      </c>
      <c r="C22" s="35">
        <f>Gesamt!C21</f>
        <v>0</v>
      </c>
      <c r="D22" s="113"/>
      <c r="E22" s="53"/>
      <c r="F22" s="53"/>
      <c r="G22" s="53"/>
      <c r="H22" s="53"/>
      <c r="I22" s="57">
        <f t="shared" si="0"/>
        <v>0</v>
      </c>
      <c r="J22" s="36">
        <f t="shared" si="1"/>
        <v>6</v>
      </c>
      <c r="K22" s="48"/>
      <c r="L22" s="49"/>
      <c r="M22" s="49"/>
      <c r="N22" s="50"/>
      <c r="O22" s="51"/>
      <c r="Q22" s="17"/>
    </row>
    <row r="23" spans="1:15" ht="12.75">
      <c r="A23" s="1">
        <f>Gesamt!A22</f>
        <v>19</v>
      </c>
      <c r="B23" s="35">
        <f>Gesamt!B22</f>
        <v>0</v>
      </c>
      <c r="C23" s="35">
        <f>Gesamt!C22</f>
        <v>0</v>
      </c>
      <c r="D23" s="113"/>
      <c r="E23" s="53"/>
      <c r="F23" s="53"/>
      <c r="G23" s="53"/>
      <c r="H23" s="53"/>
      <c r="I23" s="57">
        <f t="shared" si="0"/>
        <v>0</v>
      </c>
      <c r="J23" s="36">
        <f t="shared" si="1"/>
        <v>6</v>
      </c>
      <c r="K23" s="48"/>
      <c r="L23" s="49"/>
      <c r="M23" s="49"/>
      <c r="N23" s="50"/>
      <c r="O23" s="51"/>
    </row>
    <row r="24" spans="1:15" ht="12.75">
      <c r="A24" s="1">
        <f>Gesamt!A23</f>
        <v>20</v>
      </c>
      <c r="B24" s="35">
        <f>Gesamt!B23</f>
        <v>0</v>
      </c>
      <c r="C24" s="35">
        <f>Gesamt!C23</f>
        <v>0</v>
      </c>
      <c r="D24" s="113"/>
      <c r="E24" s="53"/>
      <c r="F24" s="53"/>
      <c r="G24" s="53"/>
      <c r="H24" s="53"/>
      <c r="I24" s="57">
        <f t="shared" si="0"/>
        <v>0</v>
      </c>
      <c r="J24" s="36">
        <f t="shared" si="1"/>
        <v>6</v>
      </c>
      <c r="K24" s="48"/>
      <c r="L24" s="49"/>
      <c r="M24" s="49"/>
      <c r="N24" s="50"/>
      <c r="O24" s="51"/>
    </row>
    <row r="25" spans="1:15" ht="12.75">
      <c r="A25" s="1">
        <f>Gesamt!A24</f>
        <v>21</v>
      </c>
      <c r="B25" s="35">
        <f>Gesamt!B24</f>
        <v>0</v>
      </c>
      <c r="C25" s="35">
        <f>Gesamt!C24</f>
        <v>0</v>
      </c>
      <c r="D25" s="113"/>
      <c r="E25" s="53"/>
      <c r="F25" s="53"/>
      <c r="G25" s="53"/>
      <c r="H25" s="53"/>
      <c r="I25" s="57">
        <f t="shared" si="0"/>
        <v>0</v>
      </c>
      <c r="J25" s="36">
        <f t="shared" si="1"/>
        <v>6</v>
      </c>
      <c r="K25" s="48"/>
      <c r="L25" s="49"/>
      <c r="M25" s="49"/>
      <c r="N25" s="50"/>
      <c r="O25" s="51"/>
    </row>
    <row r="26" spans="1:15" ht="12.75">
      <c r="A26" s="1">
        <f>Gesamt!A25</f>
        <v>22</v>
      </c>
      <c r="B26" s="35">
        <f>Gesamt!B25</f>
        <v>0</v>
      </c>
      <c r="C26" s="35">
        <f>Gesamt!C25</f>
        <v>0</v>
      </c>
      <c r="D26" s="113"/>
      <c r="E26" s="53"/>
      <c r="F26" s="53"/>
      <c r="G26" s="53"/>
      <c r="H26" s="53"/>
      <c r="I26" s="57">
        <f t="shared" si="0"/>
        <v>0</v>
      </c>
      <c r="J26" s="36">
        <f t="shared" si="1"/>
        <v>6</v>
      </c>
      <c r="K26" s="48"/>
      <c r="L26" s="49"/>
      <c r="M26" s="49"/>
      <c r="N26" s="50"/>
      <c r="O26" s="51"/>
    </row>
    <row r="27" spans="1:15" ht="12.75">
      <c r="A27" s="1">
        <f>Gesamt!A26</f>
        <v>23</v>
      </c>
      <c r="B27" s="35">
        <f>Gesamt!B26</f>
        <v>0</v>
      </c>
      <c r="C27" s="35">
        <f>Gesamt!C26</f>
        <v>0</v>
      </c>
      <c r="D27" s="113"/>
      <c r="E27" s="53"/>
      <c r="F27" s="53"/>
      <c r="G27" s="53"/>
      <c r="H27" s="53"/>
      <c r="I27" s="57">
        <f t="shared" si="0"/>
        <v>0</v>
      </c>
      <c r="J27" s="36">
        <f t="shared" si="1"/>
        <v>6</v>
      </c>
      <c r="K27" s="48"/>
      <c r="L27" s="49"/>
      <c r="M27" s="49"/>
      <c r="N27" s="50"/>
      <c r="O27" s="51"/>
    </row>
    <row r="28" spans="1:15" ht="12.75">
      <c r="A28" s="1">
        <f>Gesamt!A27</f>
        <v>24</v>
      </c>
      <c r="B28" s="35">
        <f>Gesamt!B27</f>
        <v>0</v>
      </c>
      <c r="C28" s="35">
        <f>Gesamt!C27</f>
        <v>0</v>
      </c>
      <c r="D28" s="113"/>
      <c r="E28" s="53"/>
      <c r="F28" s="53"/>
      <c r="G28" s="53"/>
      <c r="H28" s="53"/>
      <c r="I28" s="57">
        <f t="shared" si="0"/>
        <v>0</v>
      </c>
      <c r="J28" s="36">
        <f t="shared" si="1"/>
        <v>6</v>
      </c>
      <c r="K28" s="48"/>
      <c r="L28" s="49"/>
      <c r="M28" s="49"/>
      <c r="N28" s="50"/>
      <c r="O28" s="51"/>
    </row>
    <row r="29" spans="1:15" ht="12.75">
      <c r="A29" s="1">
        <f>Gesamt!A28</f>
        <v>25</v>
      </c>
      <c r="B29" s="35">
        <f>Gesamt!B28</f>
        <v>0</v>
      </c>
      <c r="C29" s="35">
        <f>Gesamt!C28</f>
        <v>0</v>
      </c>
      <c r="D29" s="113"/>
      <c r="E29" s="53"/>
      <c r="F29" s="53"/>
      <c r="G29" s="53"/>
      <c r="H29" s="53"/>
      <c r="I29" s="57">
        <f t="shared" si="0"/>
        <v>0</v>
      </c>
      <c r="J29" s="36">
        <f t="shared" si="1"/>
        <v>6</v>
      </c>
      <c r="K29" s="48"/>
      <c r="L29" s="49"/>
      <c r="M29" s="49"/>
      <c r="N29" s="50"/>
      <c r="O29" s="51"/>
    </row>
    <row r="30" spans="1:15" ht="12.75">
      <c r="A30" s="1">
        <f>Gesamt!A29</f>
        <v>26</v>
      </c>
      <c r="B30" s="35">
        <f>Gesamt!B29</f>
        <v>0</v>
      </c>
      <c r="C30" s="35">
        <f>Gesamt!C29</f>
        <v>0</v>
      </c>
      <c r="D30" s="113"/>
      <c r="E30" s="53"/>
      <c r="F30" s="53"/>
      <c r="G30" s="53"/>
      <c r="H30" s="53"/>
      <c r="I30" s="57">
        <f t="shared" si="0"/>
        <v>0</v>
      </c>
      <c r="J30" s="36">
        <f t="shared" si="1"/>
        <v>6</v>
      </c>
      <c r="K30" s="48"/>
      <c r="L30" s="49"/>
      <c r="M30" s="49"/>
      <c r="N30" s="50"/>
      <c r="O30" s="51"/>
    </row>
    <row r="31" spans="1:15" ht="12.75">
      <c r="A31" s="1">
        <f>Gesamt!A30</f>
        <v>27</v>
      </c>
      <c r="B31" s="35">
        <f>Gesamt!B30</f>
        <v>0</v>
      </c>
      <c r="C31" s="35">
        <f>Gesamt!C30</f>
        <v>0</v>
      </c>
      <c r="D31" s="113"/>
      <c r="E31" s="53"/>
      <c r="F31" s="53"/>
      <c r="G31" s="53"/>
      <c r="H31" s="53"/>
      <c r="I31" s="57">
        <f t="shared" si="0"/>
        <v>0</v>
      </c>
      <c r="J31" s="36">
        <f t="shared" si="1"/>
        <v>6</v>
      </c>
      <c r="K31" s="48"/>
      <c r="L31" s="49"/>
      <c r="M31" s="49"/>
      <c r="N31" s="50"/>
      <c r="O31" s="51"/>
    </row>
    <row r="32" spans="1:15" ht="12.75">
      <c r="A32" s="1">
        <f>Gesamt!A31</f>
        <v>28</v>
      </c>
      <c r="B32" s="35">
        <f>Gesamt!B31</f>
        <v>0</v>
      </c>
      <c r="C32" s="35">
        <f>Gesamt!C31</f>
        <v>0</v>
      </c>
      <c r="D32" s="113"/>
      <c r="E32" s="53"/>
      <c r="F32" s="53"/>
      <c r="G32" s="53"/>
      <c r="H32" s="53"/>
      <c r="I32" s="57">
        <f t="shared" si="0"/>
        <v>0</v>
      </c>
      <c r="J32" s="36">
        <f t="shared" si="1"/>
        <v>6</v>
      </c>
      <c r="K32" s="48"/>
      <c r="L32" s="49"/>
      <c r="M32" s="49"/>
      <c r="N32" s="50"/>
      <c r="O32" s="51"/>
    </row>
    <row r="33" spans="1:20" ht="12.75">
      <c r="A33" s="1">
        <f>Gesamt!A32</f>
        <v>29</v>
      </c>
      <c r="B33" s="35">
        <f>Gesamt!B32</f>
        <v>0</v>
      </c>
      <c r="C33" s="35">
        <f>Gesamt!C32</f>
        <v>0</v>
      </c>
      <c r="D33" s="113"/>
      <c r="E33" s="53"/>
      <c r="F33" s="53"/>
      <c r="G33" s="53"/>
      <c r="H33" s="53"/>
      <c r="I33" s="57">
        <f t="shared" si="0"/>
        <v>0</v>
      </c>
      <c r="J33" s="36">
        <f t="shared" si="1"/>
        <v>6</v>
      </c>
      <c r="K33" s="48"/>
      <c r="L33" s="49"/>
      <c r="M33" s="49"/>
      <c r="N33" s="50"/>
      <c r="O33" s="51"/>
      <c r="S33" s="14"/>
      <c r="T33" s="14"/>
    </row>
    <row r="34" spans="1:15" ht="12.75">
      <c r="A34" s="1">
        <f>Gesamt!A33</f>
        <v>30</v>
      </c>
      <c r="B34" s="35">
        <f>Gesamt!B33</f>
        <v>0</v>
      </c>
      <c r="C34" s="35">
        <f>Gesamt!C33</f>
        <v>0</v>
      </c>
      <c r="D34" s="113"/>
      <c r="E34" s="53"/>
      <c r="F34" s="53"/>
      <c r="G34" s="53"/>
      <c r="H34" s="53"/>
      <c r="I34" s="57">
        <f t="shared" si="0"/>
        <v>0</v>
      </c>
      <c r="J34" s="36">
        <f t="shared" si="1"/>
        <v>6</v>
      </c>
      <c r="K34" s="48"/>
      <c r="L34" s="49"/>
      <c r="M34" s="49"/>
      <c r="N34" s="50"/>
      <c r="O34" s="51"/>
    </row>
    <row r="35" spans="1:15" ht="12.75">
      <c r="A35" s="1">
        <f>Gesamt!A34</f>
        <v>31</v>
      </c>
      <c r="B35" s="35">
        <f>Gesamt!B34</f>
        <v>0</v>
      </c>
      <c r="C35" s="35">
        <f>Gesamt!C34</f>
        <v>0</v>
      </c>
      <c r="D35" s="113"/>
      <c r="E35" s="53"/>
      <c r="F35" s="53"/>
      <c r="G35" s="53"/>
      <c r="H35" s="53"/>
      <c r="I35" s="57">
        <f t="shared" si="0"/>
        <v>0</v>
      </c>
      <c r="J35" s="36">
        <f t="shared" si="1"/>
        <v>6</v>
      </c>
      <c r="K35" s="48"/>
      <c r="L35" s="49"/>
      <c r="M35" s="49"/>
      <c r="N35" s="50"/>
      <c r="O35" s="51"/>
    </row>
    <row r="36" spans="1:15" ht="12.75">
      <c r="A36" s="1">
        <f>Gesamt!A35</f>
        <v>32</v>
      </c>
      <c r="B36" s="35">
        <f>Gesamt!B35</f>
        <v>0</v>
      </c>
      <c r="C36" s="35">
        <f>Gesamt!C35</f>
        <v>0</v>
      </c>
      <c r="D36" s="113"/>
      <c r="E36" s="53"/>
      <c r="F36" s="53"/>
      <c r="G36" s="53"/>
      <c r="H36" s="53"/>
      <c r="I36" s="57">
        <f t="shared" si="0"/>
        <v>0</v>
      </c>
      <c r="J36" s="36">
        <f t="shared" si="1"/>
        <v>6</v>
      </c>
      <c r="K36" s="48"/>
      <c r="L36" s="49"/>
      <c r="M36" s="49"/>
      <c r="N36" s="50"/>
      <c r="O36" s="51"/>
    </row>
    <row r="37" spans="1:15" ht="12.75">
      <c r="A37" s="1">
        <f>Gesamt!A36</f>
        <v>33</v>
      </c>
      <c r="B37" s="35">
        <f>Gesamt!B36</f>
        <v>0</v>
      </c>
      <c r="C37" s="35">
        <f>Gesamt!C36</f>
        <v>0</v>
      </c>
      <c r="D37" s="113"/>
      <c r="E37" s="53"/>
      <c r="F37" s="53"/>
      <c r="G37" s="53"/>
      <c r="H37" s="53"/>
      <c r="I37" s="57">
        <f t="shared" si="0"/>
        <v>0</v>
      </c>
      <c r="J37" s="36">
        <f t="shared" si="1"/>
        <v>6</v>
      </c>
      <c r="K37" s="48"/>
      <c r="L37" s="49"/>
      <c r="M37" s="49"/>
      <c r="N37" s="50"/>
      <c r="O37" s="51"/>
    </row>
    <row r="38" spans="1:15" ht="12.75">
      <c r="A38" s="1">
        <f>Gesamt!A37</f>
        <v>34</v>
      </c>
      <c r="B38" s="35">
        <f>Gesamt!B37</f>
        <v>0</v>
      </c>
      <c r="C38" s="35">
        <f>Gesamt!C37</f>
        <v>0</v>
      </c>
      <c r="D38" s="113"/>
      <c r="E38" s="53"/>
      <c r="F38" s="53"/>
      <c r="G38" s="53"/>
      <c r="H38" s="53"/>
      <c r="I38" s="57">
        <f t="shared" si="0"/>
        <v>0</v>
      </c>
      <c r="J38" s="36">
        <f t="shared" si="1"/>
        <v>6</v>
      </c>
      <c r="K38" s="48"/>
      <c r="L38" s="49"/>
      <c r="M38" s="49"/>
      <c r="N38" s="50"/>
      <c r="O38" s="51"/>
    </row>
    <row r="39" spans="1:15" ht="12.75">
      <c r="A39" s="1">
        <f>Gesamt!A38</f>
        <v>35</v>
      </c>
      <c r="B39" s="35">
        <f>Gesamt!B38</f>
        <v>0</v>
      </c>
      <c r="C39" s="35">
        <f>Gesamt!C38</f>
        <v>0</v>
      </c>
      <c r="D39" s="113"/>
      <c r="E39" s="53"/>
      <c r="F39" s="53"/>
      <c r="G39" s="53"/>
      <c r="H39" s="53"/>
      <c r="I39" s="57">
        <f t="shared" si="0"/>
        <v>0</v>
      </c>
      <c r="J39" s="36">
        <f t="shared" si="1"/>
        <v>6</v>
      </c>
      <c r="K39" s="48"/>
      <c r="L39" s="49"/>
      <c r="M39" s="49"/>
      <c r="N39" s="50"/>
      <c r="O39" s="51"/>
    </row>
    <row r="40" spans="11:15" ht="12.75">
      <c r="K40" s="46"/>
      <c r="L40" s="46"/>
      <c r="M40" s="46"/>
      <c r="N40" s="46"/>
      <c r="O40" s="46"/>
    </row>
    <row r="41" spans="3:15" ht="12.75">
      <c r="C41" s="18" t="s">
        <v>12</v>
      </c>
      <c r="D41" s="19" t="e">
        <f aca="true" t="shared" si="2" ref="D41:I41">SUM(D5:D39)/COUNTIF(D5:D39,"&gt;0")</f>
        <v>#DIV/0!</v>
      </c>
      <c r="E41" s="19" t="e">
        <f t="shared" si="2"/>
        <v>#DIV/0!</v>
      </c>
      <c r="F41" s="19" t="e">
        <f t="shared" si="2"/>
        <v>#DIV/0!</v>
      </c>
      <c r="G41" s="19" t="e">
        <f t="shared" si="2"/>
        <v>#DIV/0!</v>
      </c>
      <c r="H41" s="19" t="e">
        <f t="shared" si="2"/>
        <v>#DIV/0!</v>
      </c>
      <c r="I41" s="19" t="e">
        <f t="shared" si="2"/>
        <v>#DIV/0!</v>
      </c>
      <c r="J41" s="19">
        <f>AVERAGE(J5:J39)</f>
        <v>6</v>
      </c>
      <c r="K41" s="47"/>
      <c r="L41" s="47"/>
      <c r="M41" s="47"/>
      <c r="N41" s="47"/>
      <c r="O41" s="47"/>
    </row>
  </sheetData>
  <sheetProtection/>
  <protectedRanges>
    <protectedRange sqref="E5:H39" name="Bereich1"/>
  </protectedRanges>
  <hyperlinks>
    <hyperlink ref="L15" r:id="rId1" display="Rating Table ISB"/>
  </hyperlinks>
  <printOptions/>
  <pageMargins left="0.75" right="0.75" top="1" bottom="1" header="0.4921259845" footer="0.4921259845"/>
  <pageSetup horizontalDpi="1200" verticalDpi="12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Kugelmeier</dc:creator>
  <cp:keywords/>
  <dc:description/>
  <cp:lastModifiedBy>Googlemeier</cp:lastModifiedBy>
  <cp:lastPrinted>2010-07-06T11:27:44Z</cp:lastPrinted>
  <dcterms:created xsi:type="dcterms:W3CDTF">2007-04-16T08:09:05Z</dcterms:created>
  <dcterms:modified xsi:type="dcterms:W3CDTF">2011-07-03T18:38:02Z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